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904"/>
  <workbookPr hidePivotFieldList="1"/>
  <mc:AlternateContent xmlns:mc="http://schemas.openxmlformats.org/markup-compatibility/2006">
    <mc:Choice Requires="x15">
      <x15ac:absPath xmlns:x15ac="http://schemas.microsoft.com/office/spreadsheetml/2010/11/ac" url="/Volumes/Shared Documents/FORMS/HANSENS ADVISORY SERVICES/"/>
    </mc:Choice>
  </mc:AlternateContent>
  <xr:revisionPtr revIDLastSave="0" documentId="8_{114EBCA8-C162-4768-8757-757434D86DC8}" xr6:coauthVersionLast="37" xr6:coauthVersionMax="37" xr10:uidLastSave="{00000000-0000-0000-0000-000000000000}"/>
  <bookViews>
    <workbookView xWindow="10300" yWindow="460" windowWidth="20560" windowHeight="16240" tabRatio="685" xr2:uid="{00000000-000D-0000-FFFF-FFFF00000000}"/>
  </bookViews>
  <sheets>
    <sheet name="Monthly Budget Report" sheetId="4" r:id="rId1"/>
    <sheet name="Monthly Expenses" sheetId="1" r:id="rId2"/>
    <sheet name="Additional Data" sheetId="5" r:id="rId3"/>
  </sheets>
  <definedNames>
    <definedName name="BudgetCategory">BudgetCategoryLookup[Budget Category Lookup]</definedName>
    <definedName name="_xlnm.Print_Titles" localSheetId="0">'Monthly Budget Report'!$K:$K,'Monthly Budget Report'!$10:$10</definedName>
    <definedName name="_xlnm.Print_Titles" localSheetId="1">'Monthly Expenses'!$2:$2</definedName>
    <definedName name="Slicer_Category">#N/A</definedName>
  </definedNames>
  <calcPr calcId="179020"/>
  <pivotCaches>
    <pivotCache cacheId="25485"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mx="http://schemas.microsoft.com/office/mac/excel/2008/main" uri="{7523E5D3-25F3-A5E0-1632-64F254C22452}">
      <mx:ArchID Flags="2"/>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9" i="1"/>
  <c r="F10" i="1"/>
  <c r="F11" i="1"/>
  <c r="F12" i="1"/>
  <c r="F13" i="1"/>
  <c r="F24" i="1"/>
  <c r="F25" i="1"/>
  <c r="F26" i="1"/>
  <c r="F27" i="1"/>
  <c r="F28" i="1"/>
  <c r="F29" i="1"/>
  <c r="F30" i="1"/>
  <c r="F31" i="1"/>
  <c r="F32" i="1"/>
  <c r="F39" i="1"/>
  <c r="F40" i="1"/>
  <c r="F45" i="1"/>
  <c r="F48" i="1"/>
  <c r="F49" i="1"/>
  <c r="F51" i="1"/>
  <c r="F53" i="1"/>
  <c r="F54" i="1"/>
  <c r="F59" i="1"/>
  <c r="F60" i="1"/>
  <c r="F61" i="1"/>
  <c r="F6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c r="G5" i="4"/>
</calcChain>
</file>

<file path=xl/sharedStrings.xml><?xml version="1.0" encoding="utf-8"?>
<sst xmlns="http://schemas.openxmlformats.org/spreadsheetml/2006/main" count="197" uniqueCount="99">
  <si>
    <t>Budget Overview</t>
  </si>
  <si>
    <t>Budget Summary</t>
  </si>
  <si>
    <t>Balance</t>
  </si>
  <si>
    <t>Projected Balance</t>
  </si>
  <si>
    <t>(Projected  minus expenses)</t>
  </si>
  <si>
    <t xml:space="preserve">Actual Balance </t>
  </si>
  <si>
    <t>(Actual  minus expenses)</t>
  </si>
  <si>
    <t>Difference</t>
  </si>
  <si>
    <t>(Actual minus projected)</t>
  </si>
  <si>
    <t>Income</t>
  </si>
  <si>
    <t>Expenses</t>
  </si>
  <si>
    <r>
      <t xml:space="preserve">Right-click PivotTable below and then click </t>
    </r>
    <r>
      <rPr>
        <b/>
        <i/>
        <sz val="10"/>
        <color theme="1"/>
        <rFont val="Franklin Gothic Book"/>
        <family val="2"/>
        <scheme val="minor"/>
      </rPr>
      <t>Refresh</t>
    </r>
    <r>
      <rPr>
        <i/>
        <sz val="10"/>
        <color theme="1"/>
        <rFont val="Franklin Gothic Book"/>
        <family val="2"/>
        <scheme val="minor"/>
      </rPr>
      <t xml:space="preserve"> to update</t>
    </r>
  </si>
  <si>
    <t>ACTUAL</t>
  </si>
  <si>
    <t>Income 1</t>
  </si>
  <si>
    <t>Income 2</t>
  </si>
  <si>
    <t>Category</t>
  </si>
  <si>
    <t xml:space="preserve">Projected Cost </t>
  </si>
  <si>
    <t xml:space="preserve">Actual Cost </t>
  </si>
  <si>
    <t xml:space="preserve">Difference </t>
  </si>
  <si>
    <t>Extra income</t>
  </si>
  <si>
    <t>Children</t>
  </si>
  <si>
    <t>Total income</t>
  </si>
  <si>
    <t>Entertainment</t>
  </si>
  <si>
    <t>PROJECTED</t>
  </si>
  <si>
    <t>Food</t>
  </si>
  <si>
    <t>Gifts and Charity</t>
  </si>
  <si>
    <t>Housing</t>
  </si>
  <si>
    <t>Insurance</t>
  </si>
  <si>
    <t>Loans</t>
  </si>
  <si>
    <t>Personal Care</t>
  </si>
  <si>
    <t>Pets</t>
  </si>
  <si>
    <t>Savings or Investments</t>
  </si>
  <si>
    <t>Taxes</t>
  </si>
  <si>
    <t>Transportation</t>
  </si>
  <si>
    <t>Grand Total</t>
  </si>
  <si>
    <t>Monthly Expenses</t>
  </si>
  <si>
    <t>Description</t>
  </si>
  <si>
    <t>Projected Cost</t>
  </si>
  <si>
    <t>Actual Cost</t>
  </si>
  <si>
    <t>Actual Cost Overview</t>
  </si>
  <si>
    <t>Extracurricular activities</t>
  </si>
  <si>
    <t>Medical</t>
  </si>
  <si>
    <t>School Supplies</t>
  </si>
  <si>
    <t>School Tuition</t>
  </si>
  <si>
    <t>Concerts</t>
  </si>
  <si>
    <t>Live Theater</t>
  </si>
  <si>
    <t>Movies</t>
  </si>
  <si>
    <t>Music (CDs, downloads, etc.)</t>
  </si>
  <si>
    <t>Sporting Events</t>
  </si>
  <si>
    <t>Video/DVD (Purchase)</t>
  </si>
  <si>
    <t>Video/DVD (Rental)</t>
  </si>
  <si>
    <t>Dining Out</t>
  </si>
  <si>
    <t>Groceries</t>
  </si>
  <si>
    <t>Charity 1</t>
  </si>
  <si>
    <t>Charity 2</t>
  </si>
  <si>
    <t>Gift 1</t>
  </si>
  <si>
    <t>Gift 2</t>
  </si>
  <si>
    <t>Cable/Satellite</t>
  </si>
  <si>
    <t>Electric</t>
  </si>
  <si>
    <t>Gas</t>
  </si>
  <si>
    <t>House Cleaning Service</t>
  </si>
  <si>
    <t>Maintenance</t>
  </si>
  <si>
    <t>Mortgage or Rent</t>
  </si>
  <si>
    <t>Natural gas/oil</t>
  </si>
  <si>
    <t>Online/Internet Service</t>
  </si>
  <si>
    <t>Phone (Cellular)</t>
  </si>
  <si>
    <t>Phone (Home)</t>
  </si>
  <si>
    <t>Supplies</t>
  </si>
  <si>
    <t>Waste Removal and Recycle</t>
  </si>
  <si>
    <t>Water and Sewer</t>
  </si>
  <si>
    <t>Health</t>
  </si>
  <si>
    <t>Home</t>
  </si>
  <si>
    <t>Life</t>
  </si>
  <si>
    <t>Credit Card 1</t>
  </si>
  <si>
    <t>Credit Card 2</t>
  </si>
  <si>
    <t>Credit Card 3</t>
  </si>
  <si>
    <t>Personal</t>
  </si>
  <si>
    <t>Student</t>
  </si>
  <si>
    <t>Clothing</t>
  </si>
  <si>
    <t>Dry Cleaning</t>
  </si>
  <si>
    <t>Hair/Nails</t>
  </si>
  <si>
    <t>Health Club</t>
  </si>
  <si>
    <t>Grooming</t>
  </si>
  <si>
    <t>Toys</t>
  </si>
  <si>
    <t>Investment account</t>
  </si>
  <si>
    <t>Retirement account</t>
  </si>
  <si>
    <t>Federal</t>
  </si>
  <si>
    <t>Local</t>
  </si>
  <si>
    <t>State</t>
  </si>
  <si>
    <t>Bus/Taxi fare</t>
  </si>
  <si>
    <t>Fuel</t>
  </si>
  <si>
    <t xml:space="preserve">Licensing </t>
  </si>
  <si>
    <t>Parking fees</t>
  </si>
  <si>
    <t>Vehicle payment</t>
  </si>
  <si>
    <t>Total</t>
  </si>
  <si>
    <t>PivotTable for Budget Overview chart</t>
  </si>
  <si>
    <t>Lookup List for Budget Details Category</t>
  </si>
  <si>
    <t>Cost</t>
  </si>
  <si>
    <t>Budget Category 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</si>
</sst>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5" formatCode="&quot;$&quot;#,##0_);\(&quot;$&quot;#,##0\)"/>
    <numFmt numFmtId="6" formatCode="&quot;$&quot;#,##0_);[Red]\(&quot;$&quot;#,##0\)"/>
    <numFmt numFmtId="164" formatCode="&quot;$&quot;#,##0"/>
  </numFmts>
  <fonts count="10">
    <font>
      <sz val="10"/>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53">
    <xf numFmtId="0" fontId="0" fillId="0" borderId="0" xfId="0"/>
    <xf numFmtId="0" fontId="0" fillId="0" borderId="0" xfId="0" applyAlignment="1">
      <alignment horizontal="left"/>
    </xf>
    <xf numFmtId="6" fontId="0" fillId="0" borderId="0" xfId="0" applyNumberFormat="1"/>
    <xf numFmtId="5" fontId="0" fillId="0" borderId="0" xfId="0" applyNumberFormat="1"/>
    <xf numFmtId="0" fontId="7" fillId="0" borderId="0" xfId="0" applyFont="1"/>
    <xf numFmtId="0" fontId="0" fillId="0" borderId="10" xfId="0" applyBorder="1"/>
    <xf numFmtId="0" fontId="3" fillId="0" borderId="1" xfId="1" applyFont="1" applyBorder="1" applyAlignment="1">
      <alignment horizontal="left" vertical="center"/>
    </xf>
    <xf numFmtId="0" fontId="0" fillId="2" borderId="0" xfId="0" applyFill="1"/>
    <xf numFmtId="0" fontId="3" fillId="2" borderId="1" xfId="1" applyFont="1" applyFill="1" applyBorder="1" applyAlignment="1">
      <alignment horizontal="left" vertical="center" indent="2"/>
    </xf>
    <xf numFmtId="0" fontId="0" fillId="2" borderId="1" xfId="0" applyFill="1" applyBorder="1"/>
    <xf numFmtId="0" fontId="1" fillId="2" borderId="1" xfId="1" applyFill="1" applyBorder="1" applyAlignment="1">
      <alignment vertical="center"/>
    </xf>
    <xf numFmtId="0" fontId="1" fillId="2" borderId="3" xfId="1" applyFill="1" applyBorder="1" applyAlignment="1">
      <alignment vertical="center"/>
    </xf>
    <xf numFmtId="0" fontId="1" fillId="2" borderId="0" xfId="1" applyFill="1" applyAlignment="1">
      <alignment vertical="center"/>
    </xf>
    <xf numFmtId="0" fontId="2" fillId="2" borderId="0" xfId="2" applyFill="1" applyAlignment="1">
      <alignment textRotation="90"/>
    </xf>
    <xf numFmtId="0" fontId="4" fillId="2" borderId="0" xfId="2" applyFont="1" applyFill="1" applyAlignment="1">
      <alignment horizontal="left" vertical="center" indent="2"/>
    </xf>
    <xf numFmtId="0" fontId="0" fillId="2" borderId="5" xfId="0" applyFill="1" applyBorder="1"/>
    <xf numFmtId="0" fontId="0" fillId="2" borderId="2" xfId="0" applyFill="1" applyBorder="1"/>
    <xf numFmtId="0" fontId="1" fillId="2" borderId="0" xfId="1" applyFill="1" applyAlignment="1">
      <alignment horizontal="center" vertical="center"/>
    </xf>
    <xf numFmtId="0" fontId="0" fillId="2" borderId="0" xfId="0" applyFill="1" applyAlignment="1">
      <alignment horizontal="left" indent="2"/>
    </xf>
    <xf numFmtId="6" fontId="0" fillId="2" borderId="0" xfId="0" applyNumberFormat="1" applyFill="1"/>
    <xf numFmtId="0" fontId="0" fillId="2" borderId="1" xfId="0" applyFill="1" applyBorder="1" applyAlignment="1">
      <alignment horizontal="left"/>
    </xf>
    <xf numFmtId="6" fontId="0" fillId="2" borderId="1" xfId="0" applyNumberFormat="1" applyFill="1" applyBorder="1"/>
    <xf numFmtId="0" fontId="4" fillId="2" borderId="5" xfId="2" applyFont="1" applyFill="1" applyBorder="1" applyAlignment="1">
      <alignment horizontal="left" vertical="center" indent="2"/>
    </xf>
    <xf numFmtId="6" fontId="0" fillId="2" borderId="5" xfId="0" applyNumberFormat="1" applyFill="1" applyBorder="1"/>
    <xf numFmtId="6" fontId="2" fillId="2" borderId="6" xfId="2" applyNumberFormat="1" applyFill="1" applyBorder="1" applyAlignment="1">
      <alignment vertical="center" textRotation="90"/>
    </xf>
    <xf numFmtId="0" fontId="4" fillId="2" borderId="5" xfId="2" applyFont="1" applyFill="1" applyBorder="1" applyAlignment="1">
      <alignment vertical="center"/>
    </xf>
    <xf numFmtId="6" fontId="2" fillId="2" borderId="2" xfId="2" applyNumberFormat="1" applyFill="1" applyBorder="1" applyAlignment="1">
      <alignment vertical="center" textRotation="90"/>
    </xf>
    <xf numFmtId="0" fontId="0" fillId="2" borderId="9" xfId="0" applyFill="1" applyBorder="1"/>
    <xf numFmtId="0" fontId="6" fillId="2" borderId="0" xfId="0" applyFont="1" applyFill="1"/>
    <xf numFmtId="6" fontId="6" fillId="2" borderId="0" xfId="0" applyNumberFormat="1" applyFont="1" applyFill="1"/>
    <xf numFmtId="0" fontId="5" fillId="2" borderId="1" xfId="0" applyFont="1" applyFill="1" applyBorder="1" applyAlignment="1">
      <alignment vertical="center"/>
    </xf>
    <xf numFmtId="6" fontId="2" fillId="2" borderId="3" xfId="2" applyNumberFormat="1" applyFill="1" applyBorder="1" applyAlignment="1">
      <alignment vertical="center" textRotation="90"/>
    </xf>
    <xf numFmtId="0" fontId="5" fillId="2" borderId="8" xfId="0" applyFont="1" applyFill="1" applyBorder="1" applyAlignment="1">
      <alignment vertical="center"/>
    </xf>
    <xf numFmtId="164" fontId="0" fillId="2" borderId="1" xfId="0" applyNumberFormat="1" applyFill="1" applyBorder="1" applyAlignment="1">
      <alignment vertical="center"/>
    </xf>
    <xf numFmtId="0" fontId="5" fillId="2" borderId="1" xfId="0" applyFont="1" applyFill="1" applyBorder="1" applyAlignment="1">
      <alignment vertical="center" wrapText="1"/>
    </xf>
    <xf numFmtId="10" fontId="0" fillId="2" borderId="0" xfId="0" applyNumberFormat="1" applyFill="1"/>
    <xf numFmtId="0" fontId="8" fillId="0" borderId="0" xfId="0" applyFont="1" applyAlignment="1">
      <alignment vertical="center"/>
    </xf>
    <xf numFmtId="164" fontId="0" fillId="2" borderId="0" xfId="0" applyNumberFormat="1" applyFill="1" applyAlignment="1">
      <alignment vertical="center"/>
    </xf>
    <xf numFmtId="164" fontId="0" fillId="2" borderId="0" xfId="0" applyNumberFormat="1" applyFill="1" applyAlignment="1">
      <alignment horizontal="center" vertical="center"/>
    </xf>
    <xf numFmtId="0" fontId="0" fillId="2" borderId="0" xfId="0" applyFill="1" applyAlignment="1">
      <alignment horizontal="left" indent="8"/>
    </xf>
    <xf numFmtId="0" fontId="0" fillId="0" borderId="0" xfId="0" applyAlignment="1">
      <alignment horizontal="right"/>
    </xf>
    <xf numFmtId="0" fontId="0" fillId="0" borderId="0" xfId="0" pivotButton="1"/>
    <xf numFmtId="0" fontId="2" fillId="2" borderId="0" xfId="2" applyFill="1" applyAlignment="1">
      <alignment vertical="center"/>
    </xf>
    <xf numFmtId="0" fontId="1" fillId="2" borderId="10" xfId="1" applyFill="1" applyBorder="1" applyAlignment="1">
      <alignment horizontal="center" vertical="center"/>
    </xf>
    <xf numFmtId="0" fontId="8" fillId="0" borderId="10" xfId="0" applyFont="1" applyBorder="1" applyAlignment="1">
      <alignment horizontal="left" vertical="center" indent="2"/>
    </xf>
    <xf numFmtId="0" fontId="7" fillId="0" borderId="0" xfId="0" pivotButton="1" applyFont="1"/>
    <xf numFmtId="0" fontId="5" fillId="2" borderId="0" xfId="0" applyFont="1" applyFill="1" applyAlignment="1">
      <alignment horizontal="left" vertical="center" indent="2"/>
    </xf>
    <xf numFmtId="0" fontId="5" fillId="2" borderId="7" xfId="0" applyFont="1" applyFill="1" applyBorder="1" applyAlignment="1">
      <alignment horizontal="left" vertical="center" indent="2"/>
    </xf>
    <xf numFmtId="164" fontId="0" fillId="2" borderId="0" xfId="0" applyNumberFormat="1" applyFill="1" applyAlignment="1">
      <alignment vertical="center"/>
    </xf>
    <xf numFmtId="0" fontId="5" fillId="2" borderId="4" xfId="0" applyFont="1" applyFill="1" applyBorder="1" applyAlignment="1">
      <alignment horizontal="left" vertical="center" indent="2"/>
    </xf>
    <xf numFmtId="164" fontId="0" fillId="2" borderId="5" xfId="0" applyNumberFormat="1" applyFill="1" applyBorder="1" applyAlignment="1">
      <alignment vertical="center"/>
    </xf>
    <xf numFmtId="0" fontId="5" fillId="2" borderId="5" xfId="0" applyFont="1" applyFill="1" applyBorder="1" applyAlignment="1">
      <alignment horizontal="left" vertical="center" wrapText="1" indent="2"/>
    </xf>
    <xf numFmtId="0" fontId="5" fillId="2" borderId="0" xfId="0" applyFont="1" applyFill="1" applyAlignment="1">
      <alignment horizontal="left" vertical="center" wrapText="1" indent="2"/>
    </xf>
  </cellXfs>
  <cellStyles count="3">
    <cellStyle name="Heading 1" xfId="2" builtinId="16" customBuiltin="1"/>
    <cellStyle name="Normal" xfId="0" builtinId="0" customBuiltin="1"/>
    <cellStyle name="Title" xfId="1" builtinId="15"/>
  </cellStyles>
  <dxfs count="24">
    <dxf>
      <font>
        <strike val="0"/>
        <outline val="0"/>
        <shadow val="0"/>
        <u val="none"/>
        <vertAlign val="baseline"/>
        <sz val="10"/>
        <color theme="1"/>
        <name val="Cambria"/>
        <scheme val="major"/>
      </font>
    </dxf>
    <dxf>
      <numFmt numFmtId="10" formatCode="&quot;$&quot;#,##0_);[Red]\(&quot;$&quot;#,##0\)"/>
    </dxf>
    <dxf>
      <numFmt numFmtId="9" formatCode="&quot;$&quot;#,##0_);\(&quot;$&quot;#,##0\)"/>
    </dxf>
    <dxf>
      <numFmt numFmtId="9" formatCode="&quot;$&quot;#,##0_);\(&quot;$&quot;#,##0\)"/>
    </dxf>
    <dxf>
      <numFmt numFmtId="9" formatCode="&quot;$&quot;#,##0_);\(&quot;$&quot;#,##0\)"/>
    </dxf>
    <dxf>
      <numFmt numFmtId="9" formatCode="&quot;$&quot;#,##0_);\(&quot;$&quot;#,##0\)"/>
    </dxf>
    <dxf>
      <numFmt numFmtId="9" formatCode="&quot;$&quot;#,##0_);\(&quot;$&quot;#,##0\)"/>
    </dxf>
    <dxf>
      <numFmt numFmtId="9" formatCode="&quot;$&quot;#,##0_);\(&quot;$&quot;#,##0\)"/>
    </dxf>
    <dxf>
      <font>
        <strike val="0"/>
        <outline val="0"/>
        <shadow val="0"/>
        <u val="none"/>
        <vertAlign val="baseline"/>
        <sz val="10"/>
        <color theme="1"/>
        <name val="Cambria"/>
        <scheme val="major"/>
      </font>
    </dxf>
    <dxf>
      <font>
        <color rgb="FFFF0000"/>
      </font>
    </dxf>
    <dxf>
      <font>
        <name val="Cambria"/>
        <scheme val="major"/>
      </font>
    </dxf>
    <dxf>
      <font>
        <name val="Cambria"/>
        <scheme val="major"/>
      </font>
    </dxf>
    <dxf>
      <alignment horizontal="right" readingOrder="0"/>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23"/>
      <tableStyleElement type="headerRow" dxfId="22"/>
    </tableStyle>
    <tableStyle name="Family Budget PivotTable" table="0" count="5" xr9:uid="{00000000-0011-0000-FFFF-FFFF01000000}">
      <tableStyleElement type="wholeTable" dxfId="21"/>
      <tableStyleElement type="headerRow" dxfId="20"/>
      <tableStyleElement type="totalRow" dxfId="19"/>
      <tableStyleElement type="firstRowStripe" dxfId="18"/>
      <tableStyleElement type="pageFieldLabels" dxfId="17"/>
    </tableStyle>
    <tableStyle name="Family Budget Table Style" pivot="0" count="4" xr9:uid="{00000000-0011-0000-FFFF-FFFF02000000}">
      <tableStyleElement type="wholeTable" dxfId="16"/>
      <tableStyleElement type="headerRow" dxfId="15"/>
      <tableStyleElement type="totalRow" dxfId="14"/>
      <tableStyleElement type="firstRowStripe" dxfId="13"/>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pivotSource>
    <c:name>[Hansens-Advisory-Budget-Template.xlsx]Additional Data!BudgetSummary</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2E-2"/>
          <c:y val="7.0175496914887905E-2"/>
          <c:w val="0.92368750719900405"/>
          <c:h val="0.88267629017762395"/>
        </c:manualLayout>
      </c:layout>
      <c:ofPieChart>
        <c:ofPieType val="pie"/>
        <c:varyColors val="1"/>
        <c:ser>
          <c:idx val="0"/>
          <c:order val="0"/>
          <c:tx>
            <c:strRef>
              <c:f>'Additional Data'!$C$2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'Additional Data'!$B$3:$B$15</c:f>
              <c:strCache>
                <c:ptCount val="12"/>
                <c:pt idx="0">
                  <c:v>Children</c:v>
                </c:pt>
                <c:pt idx="1">
                  <c:v>Entertainment</c:v>
                </c:pt>
                <c:pt idx="2">
                  <c:v>Food</c:v>
                </c:pt>
                <c:pt idx="3">
                  <c:v>Gifts and Charity</c:v>
                </c:pt>
                <c:pt idx="4">
                  <c:v>Housing</c:v>
                </c:pt>
                <c:pt idx="5">
                  <c:v>Insurance</c:v>
                </c:pt>
                <c:pt idx="6">
                  <c:v>Loans</c:v>
                </c:pt>
                <c:pt idx="7">
                  <c:v>Personal Care</c:v>
                </c:pt>
                <c:pt idx="8">
                  <c:v>Pets</c:v>
                </c:pt>
                <c:pt idx="9">
                  <c:v>Savings or Investments</c:v>
                </c:pt>
                <c:pt idx="10">
                  <c:v>Taxes</c:v>
                </c:pt>
                <c:pt idx="11">
                  <c:v>Transportation</c:v>
                </c:pt>
              </c:strCache>
            </c:strRef>
          </c:cat>
          <c:val>
            <c:numRef>
              <c:f>'Additional Data'!$C$3:$C$15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B0DE-C74C-98EC-8553E9E605C8}"/>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Report'!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Enter Expenses" descr="&quot;&quot;" title="Enter Expenses button">
          <a:hlinkClick xmlns:r="http://schemas.openxmlformats.org/officeDocument/2006/relationships" r:id="rId1" tooltip="Click to view or enter expenses"/>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Enter Expenses</a:t>
          </a:r>
        </a:p>
      </xdr:txBody>
    </xdr:sp>
    <xdr:clientData fPrintsWithSheet="0"/>
  </xdr:twoCellAnchor>
  <xdr:twoCellAnchor>
    <xdr:from>
      <xdr:col>1</xdr:col>
      <xdr:colOff>82192</xdr:colOff>
      <xdr:row>18</xdr:row>
      <xdr:rowOff>88132</xdr:rowOff>
    </xdr:from>
    <xdr:to>
      <xdr:col>7</xdr:col>
      <xdr:colOff>137583</xdr:colOff>
      <xdr:row>35</xdr:row>
      <xdr:rowOff>158750</xdr:rowOff>
    </xdr:to>
    <xdr:graphicFrame macro="">
      <xdr:nvGraphicFramePr>
        <xdr:cNvPr id="7" name="BudgetOverview" descr="Pie chart showing percentage of expenses by category" title="Budget Overview char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Page Divider" title="Page Divider">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11</xdr:col>
      <xdr:colOff>885823</xdr:colOff>
      <xdr:row>0</xdr:row>
      <xdr:rowOff>85725</xdr:rowOff>
    </xdr:from>
    <xdr:to>
      <xdr:col>13</xdr:col>
      <xdr:colOff>1047732</xdr:colOff>
      <xdr:row>0</xdr:row>
      <xdr:rowOff>533400</xdr:rowOff>
    </xdr:to>
    <xdr:grpSp>
      <xdr:nvGrpSpPr>
        <xdr:cNvPr id="1027" name="Wheat" descr="Image of single wheat stalk with subdued color" title="Page art">
          <a:extLst>
            <a:ext uri="{FF2B5EF4-FFF2-40B4-BE49-F238E27FC236}">
              <a16:creationId xmlns:a16="http://schemas.microsoft.com/office/drawing/2014/main" id="{00000000-0008-0000-0000-000003040000}"/>
            </a:ext>
          </a:extLst>
        </xdr:cNvPr>
        <xdr:cNvGrpSpPr>
          <a:grpSpLocks noChangeAspect="1"/>
        </xdr:cNvGrpSpPr>
      </xdr:nvGrpSpPr>
      <xdr:grpSpPr bwMode="auto">
        <a:xfrm>
          <a:off x="9905998" y="85725"/>
          <a:ext cx="2571734" cy="447675"/>
          <a:chOff x="1043" y="9"/>
          <a:chExt cx="271" cy="47"/>
        </a:xfrm>
        <a:solidFill>
          <a:schemeClr val="accent1"/>
        </a:solidFill>
      </xdr:grpSpPr>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reeform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reeform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reeform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reeform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reeform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Red clover" descr="Image of red clover with subdued color." title="Page art">
          <a:extLst>
            <a:ext uri="{FF2B5EF4-FFF2-40B4-BE49-F238E27FC236}">
              <a16:creationId xmlns:a16="http://schemas.microsoft.com/office/drawing/2014/main" id="{00000000-0008-0000-0000-000030040000}"/>
            </a:ext>
          </a:extLst>
        </xdr:cNvPr>
        <xdr:cNvGrpSpPr>
          <a:grpSpLocks noChangeAspect="1"/>
        </xdr:cNvGrpSpPr>
      </xdr:nvGrpSpPr>
      <xdr:grpSpPr bwMode="auto">
        <a:xfrm>
          <a:off x="6315075" y="2562225"/>
          <a:ext cx="742950" cy="4429125"/>
          <a:chOff x="665" y="286"/>
          <a:chExt cx="78" cy="465"/>
        </a:xfrm>
        <a:solidFill>
          <a:schemeClr val="accent1"/>
        </a:solidFill>
      </xdr:grpSpPr>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reeform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reeform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reeform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reeform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reeform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reeform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reeform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reeform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reeform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reeform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reeform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reeform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reeform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15</xdr:col>
      <xdr:colOff>10584</xdr:colOff>
      <xdr:row>6</xdr:row>
      <xdr:rowOff>95250</xdr:rowOff>
    </xdr:to>
    <mc:AlternateContent xmlns:mc="http://schemas.openxmlformats.org/markup-compatibility/2006" xmlns:a14="http://schemas.microsoft.com/office/drawing/2010/main">
      <mc:Choice Requires="a14">
        <xdr:graphicFrame macro="">
          <xdr:nvGraphicFramePr>
            <xdr:cNvPr id="2" name="Category" descr="Click an item in the Slicer to filter the PivotTable below by the selected category. To select multiple categories, hold the Ctrl key." title="Category Slic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413501" y="873127"/>
              <a:ext cx="6254750" cy="11482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114300</xdr:rowOff>
    </xdr:from>
    <xdr:to>
      <xdr:col>6</xdr:col>
      <xdr:colOff>1680972</xdr:colOff>
      <xdr:row>0</xdr:row>
      <xdr:rowOff>388620</xdr:rowOff>
    </xdr:to>
    <xdr:sp macro="" textlink="">
      <xdr:nvSpPr>
        <xdr:cNvPr id="3" name="Budget Report" descr="&quot;&quot;" title="Budget Report button">
          <a:hlinkClick xmlns:r="http://schemas.openxmlformats.org/officeDocument/2006/relationships" r:id="rId1" tooltip="Click to view Budget Report"/>
          <a:extLst>
            <a:ext uri="{FF2B5EF4-FFF2-40B4-BE49-F238E27FC236}">
              <a16:creationId xmlns:a16="http://schemas.microsoft.com/office/drawing/2014/main" id="{00000000-0008-0000-0100-000003000000}"/>
            </a:ext>
          </a:extLst>
        </xdr:cNvPr>
        <xdr:cNvSpPr/>
      </xdr:nvSpPr>
      <xdr:spPr>
        <a:xfrm>
          <a:off x="7134225"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Budget Report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118.686812731481" createdVersion="5" refreshedVersion="4" minRefreshableVersion="3" recordCount="59" xr:uid="{00000000-000A-0000-FFFF-FFFF05000000}">
  <cacheSource type="worksheet">
    <worksheetSource name="BudgetDetails"/>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2">
        <s v="Children"/>
        <s v="Entertainment"/>
        <s v="Food"/>
        <s v="Gifts and Charity"/>
        <s v="Housing"/>
        <s v="Insurance"/>
        <s v="Loans"/>
        <s v="Personal Care"/>
        <s v="Pets"/>
        <s v="Savings or Investments"/>
        <s v="Taxes"/>
        <s v="Transportation"/>
      </sharedItems>
    </cacheField>
    <cacheField name="Projected Cost" numFmtId="5">
      <sharedItems containsString="0" containsBlank="1" containsNumber="1" containsInteger="1" minValue="0" maxValue="1700"/>
    </cacheField>
    <cacheField name="Actual Cost" numFmtId="5">
      <sharedItems containsString="0" containsBlank="1" containsNumber="1" containsInteger="1" minValue="20" maxValue="1700"/>
    </cacheField>
    <cacheField name="Difference" numFmtId="5">
      <sharedItems containsSemiMixedTypes="0" containsString="0" containsNumber="1" containsInteger="1" minValue="-200" maxValue="200"/>
    </cacheField>
    <cacheField name="Actual Cost Overview" numFmtId="6">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SummaryPivotTable" cacheId="25485"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Category">
  <location ref="K9:N34"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5" showAll="0" insertBlankRow="1"/>
    <pivotField numFmtId="6"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rojected Cost " fld="2" baseField="1" baseItem="0" numFmtId="5"/>
    <dataField name="Actual Cost " fld="3" baseField="1" baseItem="0" numFmtId="5"/>
    <dataField name="Difference " fld="4" baseField="1" baseItem="0" numFmtId="5"/>
  </dataFields>
  <formats count="1">
    <format dxfId="12">
      <pivotArea dataOnly="0" labelOnly="1" outline="0" fieldPosition="0">
        <references count="1">
          <reference field="4294967294" count="3">
            <x v="0"/>
            <x v="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Summary of projected cost, actual cost, and difference for all expenses listed on the Budget Details sheet.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BudgetSummary" cacheId="25485"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2" rowHeaderCaption="Category">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6" showAll="0"/>
    <pivotField numFmtId="6" showAll="0"/>
  </pivotFields>
  <rowFields count="1">
    <field x="1"/>
  </rowFields>
  <rowItems count="13">
    <i>
      <x/>
    </i>
    <i>
      <x v="1"/>
    </i>
    <i>
      <x v="2"/>
    </i>
    <i>
      <x v="3"/>
    </i>
    <i>
      <x v="4"/>
    </i>
    <i>
      <x v="5"/>
    </i>
    <i>
      <x v="6"/>
    </i>
    <i>
      <x v="7"/>
    </i>
    <i>
      <x v="8"/>
    </i>
    <i>
      <x v="9"/>
    </i>
    <i>
      <x v="10"/>
    </i>
    <i>
      <x v="11"/>
    </i>
    <i t="grand">
      <x/>
    </i>
  </rowItems>
  <colItems count="1">
    <i/>
  </colItems>
  <dataFields count="1">
    <dataField name="Cost" fld="3" baseField="1" baseItem="0"/>
  </dataFields>
  <formats count="2">
    <format dxfId="10">
      <pivotArea field="1" type="button" dataOnly="0" labelOnly="1" outline="0" axis="axisRow" fieldPosition="0"/>
    </format>
    <format dxfId="11">
      <pivotArea dataOnly="0" labelOnly="1" outline="0" axis="axisValues"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Summary of all actual costs by category on the Budget Details 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4" name="BudgetSummaryPivotTable"/>
  </pivotTables>
  <data>
    <tabular pivotCacheId="2">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Hold Ctrl to select multiple categorie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Details" displayName="BudgetDetails" ref="B2:G62" totalsRowCount="1" headerRowDxfId="8">
  <autoFilter ref="B2:G61" xr:uid="{00000000-0009-0000-0100-000001000000}"/>
  <sortState ref="B2:G60">
    <sortCondition ref="C2:C60"/>
    <sortCondition ref="B2:B60"/>
  </sortState>
  <tableColumns count="6">
    <tableColumn id="2" xr3:uid="{00000000-0010-0000-0000-000002000000}" name="Description" totalsRowLabel="Total"/>
    <tableColumn id="1" xr3:uid="{00000000-0010-0000-0000-000001000000}" name="Category"/>
    <tableColumn id="3" xr3:uid="{00000000-0010-0000-0000-000003000000}" name="Projected Cost" totalsRowFunction="sum" dataDxfId="6" totalsRowDxfId="7"/>
    <tableColumn id="4" xr3:uid="{00000000-0010-0000-0000-000004000000}" name="Actual Cost" totalsRowFunction="sum" dataDxfId="4" totalsRowDxfId="5"/>
    <tableColumn id="5" xr3:uid="{00000000-0010-0000-0000-000005000000}" name="Difference" totalsRowFunction="sum" dataDxfId="2" totalsRowDxfId="3">
      <calculatedColumnFormula>BudgetDetails[[#This Row],[Projected Cost]]-BudgetDetails[[#This Row],[Actual Cost]]</calculatedColumnFormula>
    </tableColumn>
    <tableColumn id="6" xr3:uid="{00000000-0010-0000-0000-000006000000}" name="Actual Cost Overview" totalsRowDxfId="1">
      <calculatedColumnFormula>BudgetDetails[[#This Row],[Actual Cost]]</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Monthly Expenses table" altTextSummary="List of monthly expenses by category. Includes projected and actual costs, and calculates differenc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udgetCategoryLookup" displayName="BudgetCategoryLookup" ref="E2:E14" totalsRowShown="0" headerRowDxfId="0">
  <autoFilter ref="E2:E14" xr:uid="{00000000-0009-0000-0100-000002000000}"/>
  <sortState ref="E2:E13">
    <sortCondition ref="E1:E13"/>
  </sortState>
  <tableColumns count="1">
    <tableColumn id="1" xr3:uid="{00000000-0010-0000-0100-000001000000}" name="Budget Category Lookup"/>
  </tableColumns>
  <tableStyleInfo name="Family Budget Table Style" showFirstColumn="0" showLastColumn="0" showRowStripes="1" showColumnStripes="0"/>
  <extLst>
    <ext xmlns:x14="http://schemas.microsoft.com/office/spreadsheetml/2009/9/main" uri="{504A1905-F514-4f6f-8877-14C23A59335A}">
      <x14:table altText="Budget Category Lookup table" altTextSummary="List of categories available in the Category drop down on the Budget Details sheet"/>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O172"/>
  <sheetViews>
    <sheetView showGridLines="0" tabSelected="1" zoomScale="90" zoomScaleNormal="90" workbookViewId="0" xr3:uid="{AEA406A1-0E4B-5B11-9CD5-51D6E497D94C}"/>
  </sheetViews>
  <sheetFormatPr defaultColWidth="8.875" defaultRowHeight="12.95"/>
  <cols>
    <col min="1" max="1" width="2" style="7" customWidth="1"/>
    <col min="2" max="2" width="19.5" style="7" customWidth="1"/>
    <col min="3" max="3" width="14.125" style="7" customWidth="1"/>
    <col min="4" max="4" width="11.5" style="7" customWidth="1"/>
    <col min="5" max="5" width="2" style="7" customWidth="1"/>
    <col min="6" max="6" width="15.5" style="7" customWidth="1"/>
    <col min="7" max="7" width="11.625" style="7" customWidth="1"/>
    <col min="8" max="8" width="4" style="7" customWidth="1"/>
    <col min="9" max="9" width="2.5" style="7" customWidth="1"/>
    <col min="10" max="10" width="11.625" style="7" customWidth="1"/>
    <col min="11" max="11" width="24" style="7" customWidth="1"/>
    <col min="12" max="12" width="15.125" style="7" customWidth="1"/>
    <col min="13" max="13" width="16.5" style="7" customWidth="1"/>
    <col min="14" max="14" width="14.625" style="7" customWidth="1"/>
    <col min="15" max="15" width="0.875" style="7" customWidth="1"/>
    <col min="16" max="16384" width="8.875" style="7"/>
  </cols>
  <sheetData>
    <row r="1" spans="1:15" ht="60.75" customHeight="1">
      <c r="B1" s="8" t="s">
        <v>0</v>
      </c>
      <c r="C1" s="9"/>
      <c r="D1" s="9"/>
      <c r="E1" s="9"/>
      <c r="F1" s="10"/>
      <c r="G1" s="10"/>
      <c r="H1" s="10"/>
      <c r="I1" s="12"/>
      <c r="J1" s="8" t="s">
        <v>1</v>
      </c>
      <c r="K1" s="8"/>
      <c r="L1" s="8"/>
      <c r="M1" s="8"/>
      <c r="N1" s="8"/>
    </row>
    <row r="2" spans="1:15" ht="30.75" customHeight="1">
      <c r="A2" s="13"/>
      <c r="B2" s="14" t="s">
        <v>2</v>
      </c>
      <c r="E2" s="15"/>
      <c r="K2" s="17"/>
      <c r="L2" s="17"/>
      <c r="M2" s="17"/>
      <c r="N2" s="17"/>
    </row>
    <row r="3" spans="1:15" ht="15" customHeight="1">
      <c r="A3" s="13"/>
      <c r="B3" s="18" t="s">
        <v>3</v>
      </c>
      <c r="C3" s="39" t="s">
        <v>4</v>
      </c>
      <c r="G3" s="19">
        <f>D17-SUM(BudgetDetails[Projected Cost])</f>
        <v>1585</v>
      </c>
      <c r="K3" s="17"/>
      <c r="L3" s="17"/>
      <c r="M3" s="17"/>
      <c r="N3" s="17"/>
    </row>
    <row r="4" spans="1:15" ht="15" customHeight="1">
      <c r="A4" s="13"/>
      <c r="B4" s="18" t="s">
        <v>5</v>
      </c>
      <c r="C4" s="39" t="s">
        <v>6</v>
      </c>
      <c r="G4" s="19">
        <f>D11-SUM(BudgetDetails[Actual Cost])</f>
        <v>1740</v>
      </c>
      <c r="K4" s="17"/>
      <c r="L4" s="17"/>
      <c r="M4" s="17"/>
      <c r="N4" s="17"/>
    </row>
    <row r="5" spans="1:15" ht="15" customHeight="1">
      <c r="B5" s="18" t="s">
        <v>7</v>
      </c>
      <c r="C5" s="39" t="s">
        <v>8</v>
      </c>
      <c r="G5" s="19">
        <f>G4-G3</f>
        <v>155</v>
      </c>
      <c r="H5" s="19"/>
      <c r="K5" s="17"/>
      <c r="L5" s="17"/>
      <c r="M5" s="17"/>
      <c r="N5" s="17"/>
    </row>
    <row r="6" spans="1:15" ht="15" customHeight="1">
      <c r="B6" s="20"/>
      <c r="C6" s="9"/>
      <c r="D6" s="21"/>
      <c r="E6" s="9"/>
      <c r="F6" s="9"/>
      <c r="G6" s="9"/>
      <c r="H6" s="21"/>
      <c r="K6" s="17"/>
      <c r="L6" s="17"/>
      <c r="M6" s="17"/>
      <c r="N6" s="17"/>
    </row>
    <row r="7" spans="1:15" ht="30" customHeight="1">
      <c r="B7" s="22" t="s">
        <v>9</v>
      </c>
      <c r="C7" s="15"/>
      <c r="D7" s="23"/>
      <c r="E7" s="24"/>
      <c r="F7" s="22" t="s">
        <v>10</v>
      </c>
      <c r="G7" s="25"/>
      <c r="H7" s="15"/>
      <c r="J7" s="44" t="s">
        <v>11</v>
      </c>
      <c r="K7" s="43"/>
      <c r="L7" s="43"/>
      <c r="M7" s="43"/>
      <c r="N7" s="43"/>
    </row>
    <row r="8" spans="1:15" ht="15" customHeight="1">
      <c r="B8" s="46" t="s">
        <v>12</v>
      </c>
      <c r="C8" s="7" t="s">
        <v>13</v>
      </c>
      <c r="D8" s="19">
        <v>5800</v>
      </c>
      <c r="E8" s="26"/>
      <c r="F8" s="47" t="s">
        <v>12</v>
      </c>
      <c r="G8" s="48">
        <f>SUM(BudgetDetails[Actual Cost])</f>
        <v>7860</v>
      </c>
      <c r="K8" s="42"/>
      <c r="L8" s="42"/>
      <c r="M8" s="42"/>
    </row>
    <row r="9" spans="1:15" ht="15" customHeight="1">
      <c r="B9" s="46"/>
      <c r="C9" s="7" t="s">
        <v>14</v>
      </c>
      <c r="D9" s="19">
        <v>2300</v>
      </c>
      <c r="E9" s="26"/>
      <c r="F9" s="47"/>
      <c r="G9" s="48"/>
      <c r="K9" s="41" t="s">
        <v>15</v>
      </c>
      <c r="L9" s="40" t="s">
        <v>16</v>
      </c>
      <c r="M9" s="40" t="s">
        <v>17</v>
      </c>
      <c r="N9" s="40" t="s">
        <v>18</v>
      </c>
      <c r="O9" s="27"/>
    </row>
    <row r="10" spans="1:15" ht="15" customHeight="1">
      <c r="B10" s="46"/>
      <c r="C10" s="7" t="s">
        <v>19</v>
      </c>
      <c r="D10" s="19">
        <v>1500</v>
      </c>
      <c r="E10" s="26"/>
      <c r="F10" s="47"/>
      <c r="G10" s="48"/>
      <c r="H10" s="37"/>
      <c r="K10" s="1" t="s">
        <v>20</v>
      </c>
      <c r="L10" s="3">
        <v>140</v>
      </c>
      <c r="M10" s="3">
        <v>140</v>
      </c>
      <c r="N10" s="3">
        <v>0</v>
      </c>
    </row>
    <row r="11" spans="1:15" ht="15" customHeight="1">
      <c r="B11" s="46"/>
      <c r="C11" s="28" t="s">
        <v>21</v>
      </c>
      <c r="D11" s="29">
        <f>SUM(D8:D10)</f>
        <v>9600</v>
      </c>
      <c r="E11" s="26"/>
      <c r="F11" s="47"/>
      <c r="G11" s="48"/>
      <c r="H11" s="37"/>
      <c r="K11" s="1"/>
      <c r="L11" s="3"/>
      <c r="M11" s="3"/>
      <c r="N11" s="3"/>
    </row>
    <row r="12" spans="1:15" ht="15" customHeight="1">
      <c r="B12" s="30"/>
      <c r="C12" s="9"/>
      <c r="D12" s="9"/>
      <c r="E12" s="31"/>
      <c r="F12" s="32"/>
      <c r="G12" s="33"/>
      <c r="H12" s="9"/>
      <c r="K12" s="1" t="s">
        <v>22</v>
      </c>
      <c r="L12" s="3">
        <v>400</v>
      </c>
      <c r="M12" s="3">
        <v>358</v>
      </c>
      <c r="N12" s="3">
        <v>42</v>
      </c>
    </row>
    <row r="13" spans="1:15" ht="15" customHeight="1">
      <c r="B13" s="51" t="s">
        <v>23</v>
      </c>
      <c r="E13" s="26"/>
      <c r="F13" s="49" t="s">
        <v>23</v>
      </c>
      <c r="G13" s="50">
        <f>SUM(BudgetDetails[Projected Cost])</f>
        <v>7915</v>
      </c>
      <c r="K13" s="1"/>
      <c r="L13" s="3"/>
      <c r="M13" s="3"/>
      <c r="N13" s="3"/>
    </row>
    <row r="14" spans="1:15" ht="15" customHeight="1">
      <c r="B14" s="52"/>
      <c r="C14" s="7" t="s">
        <v>13</v>
      </c>
      <c r="D14" s="19">
        <v>6000</v>
      </c>
      <c r="E14" s="26"/>
      <c r="F14" s="47"/>
      <c r="G14" s="48"/>
      <c r="K14" s="1" t="s">
        <v>24</v>
      </c>
      <c r="L14" s="3">
        <v>1100</v>
      </c>
      <c r="M14" s="3">
        <v>1320</v>
      </c>
      <c r="N14" s="3">
        <v>-220</v>
      </c>
    </row>
    <row r="15" spans="1:15" ht="15" customHeight="1">
      <c r="B15" s="52"/>
      <c r="C15" s="7" t="s">
        <v>14</v>
      </c>
      <c r="D15" s="19">
        <v>1000</v>
      </c>
      <c r="E15" s="26"/>
      <c r="F15" s="47"/>
      <c r="G15" s="48"/>
      <c r="H15" s="37"/>
      <c r="K15" s="1"/>
      <c r="L15" s="3"/>
      <c r="M15" s="3"/>
      <c r="N15" s="3"/>
    </row>
    <row r="16" spans="1:15" ht="15" customHeight="1">
      <c r="B16" s="52"/>
      <c r="C16" s="7" t="s">
        <v>19</v>
      </c>
      <c r="D16" s="19">
        <v>2500</v>
      </c>
      <c r="E16" s="26"/>
      <c r="F16" s="47"/>
      <c r="G16" s="48"/>
      <c r="H16" s="37"/>
      <c r="K16" s="1" t="s">
        <v>25</v>
      </c>
      <c r="L16" s="3">
        <v>100</v>
      </c>
      <c r="M16" s="3">
        <v>125</v>
      </c>
      <c r="N16" s="3">
        <v>-25</v>
      </c>
    </row>
    <row r="17" spans="2:14" ht="15" customHeight="1">
      <c r="B17" s="52"/>
      <c r="C17" s="28" t="s">
        <v>21</v>
      </c>
      <c r="D17" s="29">
        <f>SUM(D14:D16)</f>
        <v>9500</v>
      </c>
      <c r="E17" s="16"/>
      <c r="F17" s="47"/>
      <c r="G17" s="48"/>
      <c r="H17" s="38"/>
      <c r="K17" s="1"/>
      <c r="L17" s="3"/>
      <c r="M17" s="3"/>
      <c r="N17" s="3"/>
    </row>
    <row r="18" spans="2:14" ht="15" customHeight="1">
      <c r="B18" s="34"/>
      <c r="C18" s="10"/>
      <c r="D18" s="10"/>
      <c r="E18" s="11"/>
      <c r="F18" s="32"/>
      <c r="G18" s="33"/>
      <c r="H18" s="10"/>
      <c r="K18" s="1" t="s">
        <v>26</v>
      </c>
      <c r="L18" s="3">
        <v>2830</v>
      </c>
      <c r="M18" s="3">
        <v>2702</v>
      </c>
      <c r="N18" s="3">
        <v>128</v>
      </c>
    </row>
    <row r="19" spans="2:14" ht="15" customHeight="1">
      <c r="K19" s="1"/>
      <c r="L19" s="3"/>
      <c r="M19" s="3"/>
      <c r="N19" s="3"/>
    </row>
    <row r="20" spans="2:14" ht="15" customHeight="1">
      <c r="E20" s="35"/>
      <c r="K20" s="1" t="s">
        <v>27</v>
      </c>
      <c r="L20" s="3">
        <v>900</v>
      </c>
      <c r="M20" s="3">
        <v>900</v>
      </c>
      <c r="N20" s="3">
        <v>0</v>
      </c>
    </row>
    <row r="21" spans="2:14" ht="15" customHeight="1">
      <c r="E21" s="35"/>
      <c r="K21" s="1"/>
      <c r="L21" s="3"/>
      <c r="M21" s="3"/>
      <c r="N21" s="3"/>
    </row>
    <row r="22" spans="2:14" ht="15" customHeight="1">
      <c r="E22" s="35"/>
      <c r="K22" s="1" t="s">
        <v>28</v>
      </c>
      <c r="L22" s="3">
        <v>200</v>
      </c>
      <c r="M22" s="3">
        <v>200</v>
      </c>
      <c r="N22" s="3">
        <v>0</v>
      </c>
    </row>
    <row r="23" spans="2:14" ht="15" customHeight="1">
      <c r="E23" s="35"/>
      <c r="K23" s="1"/>
      <c r="L23" s="3"/>
      <c r="M23" s="3"/>
      <c r="N23" s="3"/>
    </row>
    <row r="24" spans="2:14" ht="15" customHeight="1">
      <c r="E24" s="35"/>
      <c r="K24" s="1" t="s">
        <v>29</v>
      </c>
      <c r="L24" s="3">
        <v>150</v>
      </c>
      <c r="M24" s="3">
        <v>140</v>
      </c>
      <c r="N24" s="3">
        <v>10</v>
      </c>
    </row>
    <row r="25" spans="2:14" ht="15" customHeight="1">
      <c r="E25" s="35"/>
      <c r="K25" s="1"/>
      <c r="L25" s="3"/>
      <c r="M25" s="3"/>
      <c r="N25" s="3"/>
    </row>
    <row r="26" spans="2:14" ht="15" customHeight="1">
      <c r="E26" s="35"/>
      <c r="K26" s="1" t="s">
        <v>30</v>
      </c>
      <c r="L26" s="3">
        <v>170</v>
      </c>
      <c r="M26" s="3">
        <v>100</v>
      </c>
      <c r="N26" s="3">
        <v>70</v>
      </c>
    </row>
    <row r="27" spans="2:14" ht="15" customHeight="1">
      <c r="E27" s="35"/>
      <c r="K27" s="1"/>
      <c r="L27" s="3"/>
      <c r="M27" s="3"/>
      <c r="N27" s="3"/>
    </row>
    <row r="28" spans="2:14" ht="15" customHeight="1">
      <c r="E28" s="35"/>
      <c r="K28" s="1" t="s">
        <v>31</v>
      </c>
      <c r="L28" s="3">
        <v>200</v>
      </c>
      <c r="M28" s="3">
        <v>200</v>
      </c>
      <c r="N28" s="3">
        <v>0</v>
      </c>
    </row>
    <row r="29" spans="2:14" ht="15" customHeight="1">
      <c r="E29" s="35"/>
      <c r="K29" s="1"/>
      <c r="L29" s="3"/>
      <c r="M29" s="3"/>
      <c r="N29" s="3"/>
    </row>
    <row r="30" spans="2:14" ht="15" customHeight="1">
      <c r="E30" s="35"/>
      <c r="K30" s="1" t="s">
        <v>32</v>
      </c>
      <c r="L30" s="3">
        <v>300</v>
      </c>
      <c r="M30" s="3">
        <v>300</v>
      </c>
      <c r="N30" s="3">
        <v>0</v>
      </c>
    </row>
    <row r="31" spans="2:14" ht="15" customHeight="1">
      <c r="E31" s="35"/>
      <c r="K31" s="1"/>
      <c r="L31" s="3"/>
      <c r="M31" s="3"/>
      <c r="N31" s="3"/>
    </row>
    <row r="32" spans="2:14" ht="15" customHeight="1">
      <c r="E32" s="35"/>
      <c r="K32" s="1" t="s">
        <v>33</v>
      </c>
      <c r="L32" s="3">
        <v>1425</v>
      </c>
      <c r="M32" s="3">
        <v>1375</v>
      </c>
      <c r="N32" s="3">
        <v>50</v>
      </c>
    </row>
    <row r="33" spans="2:15" ht="15" customHeight="1">
      <c r="E33" s="35"/>
      <c r="K33" s="1"/>
      <c r="L33" s="3"/>
      <c r="M33" s="3"/>
      <c r="N33" s="3"/>
    </row>
    <row r="34" spans="2:15" ht="15" customHeight="1">
      <c r="E34" s="35"/>
      <c r="K34" s="1" t="s">
        <v>34</v>
      </c>
      <c r="L34" s="3">
        <v>7915</v>
      </c>
      <c r="M34" s="3">
        <v>7860</v>
      </c>
      <c r="N34" s="3">
        <v>55</v>
      </c>
    </row>
    <row r="35" spans="2:15" ht="15" customHeight="1">
      <c r="E35" s="35"/>
      <c r="K35"/>
      <c r="L35"/>
      <c r="M35"/>
      <c r="N35"/>
    </row>
    <row r="36" spans="2:15" ht="15" customHeight="1">
      <c r="E36" s="35"/>
      <c r="K36"/>
      <c r="L36"/>
      <c r="M36"/>
      <c r="N36"/>
    </row>
    <row r="37" spans="2:15" ht="15" customHeight="1">
      <c r="E37" s="35"/>
      <c r="K37"/>
      <c r="L37"/>
      <c r="M37"/>
      <c r="N37"/>
    </row>
    <row r="38" spans="2:15" ht="15" customHeight="1">
      <c r="E38" s="35"/>
      <c r="K38"/>
      <c r="L38"/>
      <c r="M38"/>
      <c r="N38"/>
    </row>
    <row r="39" spans="2:15" ht="15" customHeight="1">
      <c r="E39" s="35"/>
      <c r="K39"/>
      <c r="L39"/>
      <c r="M39"/>
      <c r="N39"/>
    </row>
    <row r="40" spans="2:15" ht="15" customHeight="1">
      <c r="E40" s="35"/>
      <c r="K40"/>
      <c r="L40"/>
      <c r="M40"/>
      <c r="N40"/>
    </row>
    <row r="41" spans="2:15" ht="15" customHeight="1">
      <c r="E41" s="35"/>
      <c r="K41"/>
      <c r="L41"/>
      <c r="M41"/>
      <c r="N41"/>
    </row>
    <row r="42" spans="2:15" ht="15" customHeight="1">
      <c r="K42"/>
      <c r="L42"/>
      <c r="M42"/>
      <c r="N42"/>
    </row>
    <row r="43" spans="2:15" ht="15" customHeight="1">
      <c r="K43"/>
      <c r="L43"/>
      <c r="M43"/>
      <c r="N43"/>
    </row>
    <row r="44" spans="2:15" ht="15" customHeight="1">
      <c r="K44"/>
      <c r="L44"/>
      <c r="M44"/>
      <c r="N44"/>
    </row>
    <row r="45" spans="2:15" ht="15" customHeight="1">
      <c r="K45"/>
      <c r="L45"/>
      <c r="M45"/>
      <c r="N45"/>
    </row>
    <row r="46" spans="2:15" ht="15" customHeight="1">
      <c r="J46"/>
      <c r="K46"/>
      <c r="L46"/>
      <c r="M46"/>
      <c r="N46"/>
    </row>
    <row r="47" spans="2:15">
      <c r="B47"/>
      <c r="C47"/>
      <c r="D47"/>
      <c r="E47"/>
      <c r="F47"/>
      <c r="G47"/>
      <c r="H47"/>
      <c r="I47"/>
      <c r="J47"/>
      <c r="K47"/>
      <c r="L47"/>
      <c r="M47"/>
      <c r="N47"/>
      <c r="O47"/>
    </row>
    <row r="48" spans="2:1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spans="10:14" customFormat="1"/>
    <row r="162" spans="10:14" customFormat="1"/>
    <row r="163" spans="10:14" customFormat="1"/>
    <row r="164" spans="10:14" customFormat="1"/>
    <row r="165" spans="10:14" customFormat="1"/>
    <row r="166" spans="10:14" customFormat="1"/>
    <row r="167" spans="10:14" customFormat="1"/>
    <row r="168" spans="10:14" customFormat="1"/>
    <row r="169" spans="10:14" customFormat="1"/>
    <row r="170" spans="10:14" customFormat="1"/>
    <row r="171" spans="10:14" customFormat="1"/>
    <row r="172" spans="10:14" customFormat="1">
      <c r="J172" s="7"/>
      <c r="K172" s="7"/>
      <c r="L172" s="7"/>
      <c r="M172" s="7"/>
      <c r="N172" s="7"/>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G351"/>
  <sheetViews>
    <sheetView showGridLines="0" zoomScale="90" zoomScaleNormal="90" workbookViewId="0" xr3:uid="{958C4451-9541-5A59-BF78-D2F731DF1C81}">
      <pane ySplit="2" topLeftCell="A3" activePane="bottomLeft" state="frozen"/>
      <selection pane="bottomLeft"/>
    </sheetView>
  </sheetViews>
  <sheetFormatPr defaultColWidth="8.875" defaultRowHeight="12.95"/>
  <cols>
    <col min="1" max="1" width="1.875" customWidth="1"/>
    <col min="2" max="2" width="26.625" customWidth="1"/>
    <col min="3" max="3" width="21.625" customWidth="1"/>
    <col min="4" max="4" width="16.125" customWidth="1"/>
    <col min="5" max="6" width="13.125" customWidth="1"/>
    <col min="7" max="7" width="22.5" customWidth="1"/>
  </cols>
  <sheetData>
    <row r="1" spans="2:7" ht="46.5" customHeight="1">
      <c r="B1" s="6" t="s">
        <v>35</v>
      </c>
      <c r="C1" s="5"/>
      <c r="D1" s="5"/>
      <c r="E1" s="5"/>
      <c r="F1" s="5"/>
      <c r="G1" s="5"/>
    </row>
    <row r="2" spans="2:7" ht="25.5" customHeight="1">
      <c r="B2" s="4" t="s">
        <v>36</v>
      </c>
      <c r="C2" s="4" t="s">
        <v>15</v>
      </c>
      <c r="D2" s="4" t="s">
        <v>37</v>
      </c>
      <c r="E2" s="4" t="s">
        <v>38</v>
      </c>
      <c r="F2" s="4" t="s">
        <v>7</v>
      </c>
      <c r="G2" s="4" t="s">
        <v>39</v>
      </c>
    </row>
    <row r="3" spans="2:7" ht="16.5" customHeight="1">
      <c r="B3" t="s">
        <v>40</v>
      </c>
      <c r="C3" t="s">
        <v>20</v>
      </c>
      <c r="D3" s="3">
        <v>40</v>
      </c>
      <c r="E3" s="3">
        <v>40</v>
      </c>
      <c r="F3" s="3">
        <f>BudgetDetails[[#This Row],[Projected Cost]]-BudgetDetails[[#This Row],[Actual Cost]]</f>
        <v>0</v>
      </c>
      <c r="G3" s="2">
        <f>BudgetDetails[[#This Row],[Actual Cost]]</f>
        <v>40</v>
      </c>
    </row>
    <row r="4" spans="2:7" ht="16.5" customHeight="1">
      <c r="B4" t="s">
        <v>41</v>
      </c>
      <c r="C4" t="s">
        <v>20</v>
      </c>
      <c r="D4" s="3"/>
      <c r="E4" s="3"/>
      <c r="F4" s="3">
        <f>BudgetDetails[[#This Row],[Projected Cost]]-BudgetDetails[[#This Row],[Actual Cost]]</f>
        <v>0</v>
      </c>
      <c r="G4" s="2">
        <f>BudgetDetails[[#This Row],[Actual Cost]]</f>
        <v>0</v>
      </c>
    </row>
    <row r="5" spans="2:7" ht="16.5" customHeight="1">
      <c r="B5" t="s">
        <v>42</v>
      </c>
      <c r="C5" t="s">
        <v>20</v>
      </c>
      <c r="D5" s="3"/>
      <c r="E5" s="3"/>
      <c r="F5" s="3">
        <f>BudgetDetails[[#This Row],[Projected Cost]]-BudgetDetails[[#This Row],[Actual Cost]]</f>
        <v>0</v>
      </c>
      <c r="G5" s="2">
        <f>BudgetDetails[[#This Row],[Actual Cost]]</f>
        <v>0</v>
      </c>
    </row>
    <row r="6" spans="2:7" ht="16.5" customHeight="1">
      <c r="B6" t="s">
        <v>43</v>
      </c>
      <c r="C6" t="s">
        <v>20</v>
      </c>
      <c r="D6" s="3">
        <v>100</v>
      </c>
      <c r="E6" s="3">
        <v>100</v>
      </c>
      <c r="F6" s="3">
        <f>BudgetDetails[[#This Row],[Projected Cost]]-BudgetDetails[[#This Row],[Actual Cost]]</f>
        <v>0</v>
      </c>
      <c r="G6" s="2">
        <f>BudgetDetails[[#This Row],[Actual Cost]]</f>
        <v>100</v>
      </c>
    </row>
    <row r="7" spans="2:7" ht="16.5" customHeight="1">
      <c r="B7" t="s">
        <v>44</v>
      </c>
      <c r="C7" t="s">
        <v>22</v>
      </c>
      <c r="D7" s="3">
        <v>50</v>
      </c>
      <c r="E7" s="3">
        <v>40</v>
      </c>
      <c r="F7" s="3">
        <f>BudgetDetails[[#This Row],[Projected Cost]]-BudgetDetails[[#This Row],[Actual Cost]]</f>
        <v>10</v>
      </c>
      <c r="G7" s="2">
        <f>BudgetDetails[[#This Row],[Actual Cost]]</f>
        <v>40</v>
      </c>
    </row>
    <row r="8" spans="2:7" ht="16.5" customHeight="1">
      <c r="B8" t="s">
        <v>45</v>
      </c>
      <c r="C8" t="s">
        <v>22</v>
      </c>
      <c r="D8" s="3">
        <v>200</v>
      </c>
      <c r="E8" s="3">
        <v>150</v>
      </c>
      <c r="F8" s="3">
        <f>BudgetDetails[[#This Row],[Projected Cost]]-BudgetDetails[[#This Row],[Actual Cost]]</f>
        <v>50</v>
      </c>
      <c r="G8" s="2">
        <f>BudgetDetails[[#This Row],[Actual Cost]]</f>
        <v>150</v>
      </c>
    </row>
    <row r="9" spans="2:7" ht="16.5" customHeight="1">
      <c r="B9" t="s">
        <v>46</v>
      </c>
      <c r="C9" t="s">
        <v>22</v>
      </c>
      <c r="D9" s="3">
        <v>50</v>
      </c>
      <c r="E9" s="3">
        <v>28</v>
      </c>
      <c r="F9" s="3">
        <f>BudgetDetails[[#This Row],[Projected Cost]]-BudgetDetails[[#This Row],[Actual Cost]]</f>
        <v>22</v>
      </c>
      <c r="G9" s="2">
        <f>BudgetDetails[[#This Row],[Actual Cost]]</f>
        <v>28</v>
      </c>
    </row>
    <row r="10" spans="2:7" ht="16.5" customHeight="1">
      <c r="B10" t="s">
        <v>47</v>
      </c>
      <c r="C10" t="s">
        <v>22</v>
      </c>
      <c r="D10" s="3">
        <v>50</v>
      </c>
      <c r="E10" s="3">
        <v>30</v>
      </c>
      <c r="F10" s="3">
        <f>BudgetDetails[[#This Row],[Projected Cost]]-BudgetDetails[[#This Row],[Actual Cost]]</f>
        <v>20</v>
      </c>
      <c r="G10" s="2">
        <f>BudgetDetails[[#This Row],[Actual Cost]]</f>
        <v>30</v>
      </c>
    </row>
    <row r="11" spans="2:7" ht="16.5" customHeight="1">
      <c r="B11" t="s">
        <v>48</v>
      </c>
      <c r="C11" t="s">
        <v>22</v>
      </c>
      <c r="D11" s="3">
        <v>0</v>
      </c>
      <c r="E11" s="3">
        <v>40</v>
      </c>
      <c r="F11" s="3">
        <f>BudgetDetails[[#This Row],[Projected Cost]]-BudgetDetails[[#This Row],[Actual Cost]]</f>
        <v>-40</v>
      </c>
      <c r="G11" s="2">
        <f>BudgetDetails[[#This Row],[Actual Cost]]</f>
        <v>40</v>
      </c>
    </row>
    <row r="12" spans="2:7" ht="16.5" customHeight="1">
      <c r="B12" t="s">
        <v>49</v>
      </c>
      <c r="C12" t="s">
        <v>22</v>
      </c>
      <c r="D12" s="3">
        <v>20</v>
      </c>
      <c r="E12" s="3">
        <v>50</v>
      </c>
      <c r="F12" s="3">
        <f>BudgetDetails[[#This Row],[Projected Cost]]-BudgetDetails[[#This Row],[Actual Cost]]</f>
        <v>-30</v>
      </c>
      <c r="G12" s="2">
        <f>BudgetDetails[[#This Row],[Actual Cost]]</f>
        <v>50</v>
      </c>
    </row>
    <row r="13" spans="2:7" ht="16.5" customHeight="1">
      <c r="B13" t="s">
        <v>50</v>
      </c>
      <c r="C13" t="s">
        <v>22</v>
      </c>
      <c r="D13" s="3">
        <v>30</v>
      </c>
      <c r="E13" s="3">
        <v>20</v>
      </c>
      <c r="F13" s="3">
        <f>BudgetDetails[[#This Row],[Projected Cost]]-BudgetDetails[[#This Row],[Actual Cost]]</f>
        <v>10</v>
      </c>
      <c r="G13" s="2">
        <f>BudgetDetails[[#This Row],[Actual Cost]]</f>
        <v>20</v>
      </c>
    </row>
    <row r="14" spans="2:7" ht="16.5" customHeight="1">
      <c r="B14" t="s">
        <v>51</v>
      </c>
      <c r="C14" t="s">
        <v>24</v>
      </c>
      <c r="D14" s="3">
        <v>1000</v>
      </c>
      <c r="E14" s="3">
        <v>1200</v>
      </c>
      <c r="F14" s="3">
        <f>BudgetDetails[[#This Row],[Projected Cost]]-BudgetDetails[[#This Row],[Actual Cost]]</f>
        <v>-200</v>
      </c>
      <c r="G14" s="2">
        <f>BudgetDetails[[#This Row],[Actual Cost]]</f>
        <v>1200</v>
      </c>
    </row>
    <row r="15" spans="2:7" ht="16.5" customHeight="1">
      <c r="B15" t="s">
        <v>52</v>
      </c>
      <c r="C15" t="s">
        <v>24</v>
      </c>
      <c r="D15" s="3">
        <v>100</v>
      </c>
      <c r="E15" s="3">
        <v>120</v>
      </c>
      <c r="F15" s="3">
        <f>BudgetDetails[[#This Row],[Projected Cost]]-BudgetDetails[[#This Row],[Actual Cost]]</f>
        <v>-20</v>
      </c>
      <c r="G15" s="2">
        <f>BudgetDetails[[#This Row],[Actual Cost]]</f>
        <v>120</v>
      </c>
    </row>
    <row r="16" spans="2:7" ht="16.5" customHeight="1">
      <c r="B16" t="s">
        <v>53</v>
      </c>
      <c r="C16" t="s">
        <v>25</v>
      </c>
      <c r="D16" s="3">
        <v>75</v>
      </c>
      <c r="E16" s="3">
        <v>100</v>
      </c>
      <c r="F16" s="3">
        <f>BudgetDetails[[#This Row],[Projected Cost]]-BudgetDetails[[#This Row],[Actual Cost]]</f>
        <v>-25</v>
      </c>
      <c r="G16" s="2">
        <f>BudgetDetails[[#This Row],[Actual Cost]]</f>
        <v>100</v>
      </c>
    </row>
    <row r="17" spans="2:7" ht="16.5" customHeight="1">
      <c r="B17" t="s">
        <v>54</v>
      </c>
      <c r="C17" t="s">
        <v>25</v>
      </c>
      <c r="D17" s="3">
        <v>25</v>
      </c>
      <c r="E17" s="3">
        <v>25</v>
      </c>
      <c r="F17" s="3">
        <f>BudgetDetails[[#This Row],[Projected Cost]]-BudgetDetails[[#This Row],[Actual Cost]]</f>
        <v>0</v>
      </c>
      <c r="G17" s="2">
        <f>BudgetDetails[[#This Row],[Actual Cost]]</f>
        <v>25</v>
      </c>
    </row>
    <row r="18" spans="2:7" ht="16.5" customHeight="1">
      <c r="B18" t="s">
        <v>55</v>
      </c>
      <c r="C18" t="s">
        <v>25</v>
      </c>
      <c r="D18" s="3"/>
      <c r="E18" s="3"/>
      <c r="F18" s="3">
        <f>BudgetDetails[[#This Row],[Projected Cost]]-BudgetDetails[[#This Row],[Actual Cost]]</f>
        <v>0</v>
      </c>
      <c r="G18" s="2">
        <f>BudgetDetails[[#This Row],[Actual Cost]]</f>
        <v>0</v>
      </c>
    </row>
    <row r="19" spans="2:7" ht="16.5" customHeight="1">
      <c r="B19" t="s">
        <v>56</v>
      </c>
      <c r="C19" t="s">
        <v>25</v>
      </c>
      <c r="D19" s="3"/>
      <c r="E19" s="3"/>
      <c r="F19" s="3">
        <f>BudgetDetails[[#This Row],[Projected Cost]]-BudgetDetails[[#This Row],[Actual Cost]]</f>
        <v>0</v>
      </c>
      <c r="G19" s="2">
        <f>BudgetDetails[[#This Row],[Actual Cost]]</f>
        <v>0</v>
      </c>
    </row>
    <row r="20" spans="2:7" ht="16.5" customHeight="1">
      <c r="B20" t="s">
        <v>57</v>
      </c>
      <c r="C20" t="s">
        <v>26</v>
      </c>
      <c r="D20" s="3">
        <v>100</v>
      </c>
      <c r="E20" s="3">
        <v>100</v>
      </c>
      <c r="F20" s="3">
        <f>BudgetDetails[[#This Row],[Projected Cost]]-BudgetDetails[[#This Row],[Actual Cost]]</f>
        <v>0</v>
      </c>
      <c r="G20" s="2">
        <f>BudgetDetails[[#This Row],[Actual Cost]]</f>
        <v>100</v>
      </c>
    </row>
    <row r="21" spans="2:7" ht="16.5" customHeight="1">
      <c r="B21" t="s">
        <v>58</v>
      </c>
      <c r="C21" t="s">
        <v>26</v>
      </c>
      <c r="D21" s="3">
        <v>45</v>
      </c>
      <c r="E21" s="3">
        <v>50</v>
      </c>
      <c r="F21" s="3">
        <f>BudgetDetails[[#This Row],[Projected Cost]]-BudgetDetails[[#This Row],[Actual Cost]]</f>
        <v>-5</v>
      </c>
      <c r="G21" s="2">
        <f>BudgetDetails[[#This Row],[Actual Cost]]</f>
        <v>50</v>
      </c>
    </row>
    <row r="22" spans="2:7" ht="16.5" customHeight="1">
      <c r="B22" t="s">
        <v>59</v>
      </c>
      <c r="C22" t="s">
        <v>26</v>
      </c>
      <c r="D22" s="3">
        <v>300</v>
      </c>
      <c r="E22" s="3">
        <v>400</v>
      </c>
      <c r="F22" s="3">
        <f>BudgetDetails[[#This Row],[Projected Cost]]-BudgetDetails[[#This Row],[Actual Cost]]</f>
        <v>-100</v>
      </c>
      <c r="G22" s="2">
        <f>BudgetDetails[[#This Row],[Actual Cost]]</f>
        <v>400</v>
      </c>
    </row>
    <row r="23" spans="2:7" ht="16.5" customHeight="1">
      <c r="B23" t="s">
        <v>60</v>
      </c>
      <c r="C23" t="s">
        <v>26</v>
      </c>
      <c r="D23" s="3">
        <v>200</v>
      </c>
      <c r="E23" s="3"/>
      <c r="F23" s="3">
        <f>BudgetDetails[[#This Row],[Projected Cost]]-BudgetDetails[[#This Row],[Actual Cost]]</f>
        <v>200</v>
      </c>
      <c r="G23" s="2">
        <f>BudgetDetails[[#This Row],[Actual Cost]]</f>
        <v>0</v>
      </c>
    </row>
    <row r="24" spans="2:7" ht="16.5" customHeight="1">
      <c r="B24" t="s">
        <v>61</v>
      </c>
      <c r="C24" t="s">
        <v>26</v>
      </c>
      <c r="D24" s="3">
        <v>200</v>
      </c>
      <c r="E24" s="3">
        <v>150</v>
      </c>
      <c r="F24" s="3">
        <f>BudgetDetails[[#This Row],[Projected Cost]]-BudgetDetails[[#This Row],[Actual Cost]]</f>
        <v>50</v>
      </c>
      <c r="G24" s="2">
        <f>BudgetDetails[[#This Row],[Actual Cost]]</f>
        <v>150</v>
      </c>
    </row>
    <row r="25" spans="2:7" ht="16.5" customHeight="1">
      <c r="B25" t="s">
        <v>62</v>
      </c>
      <c r="C25" t="s">
        <v>26</v>
      </c>
      <c r="D25" s="3">
        <v>1700</v>
      </c>
      <c r="E25" s="3">
        <v>1700</v>
      </c>
      <c r="F25" s="3">
        <f>BudgetDetails[[#This Row],[Projected Cost]]-BudgetDetails[[#This Row],[Actual Cost]]</f>
        <v>0</v>
      </c>
      <c r="G25" s="2">
        <f>BudgetDetails[[#This Row],[Actual Cost]]</f>
        <v>1700</v>
      </c>
    </row>
    <row r="26" spans="2:7" ht="16.5" customHeight="1">
      <c r="B26" t="s">
        <v>63</v>
      </c>
      <c r="C26" t="s">
        <v>26</v>
      </c>
      <c r="D26" s="3"/>
      <c r="E26" s="3"/>
      <c r="F26" s="3">
        <f>BudgetDetails[[#This Row],[Projected Cost]]-BudgetDetails[[#This Row],[Actual Cost]]</f>
        <v>0</v>
      </c>
      <c r="G26" s="2">
        <f>BudgetDetails[[#This Row],[Actual Cost]]</f>
        <v>0</v>
      </c>
    </row>
    <row r="27" spans="2:7" ht="16.5" customHeight="1">
      <c r="B27" t="s">
        <v>64</v>
      </c>
      <c r="C27" t="s">
        <v>26</v>
      </c>
      <c r="D27" s="3">
        <v>100</v>
      </c>
      <c r="E27" s="3">
        <v>100</v>
      </c>
      <c r="F27" s="3">
        <f>BudgetDetails[[#This Row],[Projected Cost]]-BudgetDetails[[#This Row],[Actual Cost]]</f>
        <v>0</v>
      </c>
      <c r="G27" s="2">
        <f>BudgetDetails[[#This Row],[Actual Cost]]</f>
        <v>100</v>
      </c>
    </row>
    <row r="28" spans="2:7" ht="16.5" customHeight="1">
      <c r="B28" t="s">
        <v>65</v>
      </c>
      <c r="C28" t="s">
        <v>26</v>
      </c>
      <c r="D28" s="3">
        <v>60</v>
      </c>
      <c r="E28" s="3">
        <v>60</v>
      </c>
      <c r="F28" s="3">
        <f>BudgetDetails[[#This Row],[Projected Cost]]-BudgetDetails[[#This Row],[Actual Cost]]</f>
        <v>0</v>
      </c>
      <c r="G28" s="2">
        <f>BudgetDetails[[#This Row],[Actual Cost]]</f>
        <v>60</v>
      </c>
    </row>
    <row r="29" spans="2:7" ht="16.5" customHeight="1">
      <c r="B29" t="s">
        <v>66</v>
      </c>
      <c r="C29" t="s">
        <v>26</v>
      </c>
      <c r="D29" s="3">
        <v>35</v>
      </c>
      <c r="E29" s="3">
        <v>39</v>
      </c>
      <c r="F29" s="3">
        <f>BudgetDetails[[#This Row],[Projected Cost]]-BudgetDetails[[#This Row],[Actual Cost]]</f>
        <v>-4</v>
      </c>
      <c r="G29" s="2">
        <f>BudgetDetails[[#This Row],[Actual Cost]]</f>
        <v>39</v>
      </c>
    </row>
    <row r="30" spans="2:7" ht="16.5" customHeight="1">
      <c r="B30" t="s">
        <v>67</v>
      </c>
      <c r="C30" t="s">
        <v>26</v>
      </c>
      <c r="D30" s="3">
        <v>40</v>
      </c>
      <c r="E30" s="3">
        <v>55</v>
      </c>
      <c r="F30" s="3">
        <f>BudgetDetails[[#This Row],[Projected Cost]]-BudgetDetails[[#This Row],[Actual Cost]]</f>
        <v>-15</v>
      </c>
      <c r="G30" s="2">
        <f>BudgetDetails[[#This Row],[Actual Cost]]</f>
        <v>55</v>
      </c>
    </row>
    <row r="31" spans="2:7" ht="16.5" customHeight="1">
      <c r="B31" t="s">
        <v>68</v>
      </c>
      <c r="C31" t="s">
        <v>26</v>
      </c>
      <c r="D31" s="3">
        <v>25</v>
      </c>
      <c r="E31" s="3">
        <v>22</v>
      </c>
      <c r="F31" s="3">
        <f>BudgetDetails[[#This Row],[Projected Cost]]-BudgetDetails[[#This Row],[Actual Cost]]</f>
        <v>3</v>
      </c>
      <c r="G31" s="2">
        <f>BudgetDetails[[#This Row],[Actual Cost]]</f>
        <v>22</v>
      </c>
    </row>
    <row r="32" spans="2:7" ht="16.5" customHeight="1">
      <c r="B32" t="s">
        <v>69</v>
      </c>
      <c r="C32" t="s">
        <v>26</v>
      </c>
      <c r="D32" s="3">
        <v>25</v>
      </c>
      <c r="E32" s="3">
        <v>26</v>
      </c>
      <c r="F32" s="3">
        <f>BudgetDetails[[#This Row],[Projected Cost]]-BudgetDetails[[#This Row],[Actual Cost]]</f>
        <v>-1</v>
      </c>
      <c r="G32" s="2">
        <f>BudgetDetails[[#This Row],[Actual Cost]]</f>
        <v>26</v>
      </c>
    </row>
    <row r="33" spans="2:7" ht="16.5" customHeight="1">
      <c r="B33" t="s">
        <v>70</v>
      </c>
      <c r="C33" t="s">
        <v>27</v>
      </c>
      <c r="D33" s="3">
        <v>400</v>
      </c>
      <c r="E33" s="3">
        <v>400</v>
      </c>
      <c r="F33" s="3">
        <f>BudgetDetails[[#This Row],[Projected Cost]]-BudgetDetails[[#This Row],[Actual Cost]]</f>
        <v>0</v>
      </c>
      <c r="G33" s="2">
        <f>BudgetDetails[[#This Row],[Actual Cost]]</f>
        <v>400</v>
      </c>
    </row>
    <row r="34" spans="2:7" ht="16.5" customHeight="1">
      <c r="B34" t="s">
        <v>71</v>
      </c>
      <c r="C34" t="s">
        <v>27</v>
      </c>
      <c r="D34" s="3">
        <v>400</v>
      </c>
      <c r="E34" s="3">
        <v>400</v>
      </c>
      <c r="F34" s="3">
        <f>BudgetDetails[[#This Row],[Projected Cost]]-BudgetDetails[[#This Row],[Actual Cost]]</f>
        <v>0</v>
      </c>
      <c r="G34" s="2">
        <f>BudgetDetails[[#This Row],[Actual Cost]]</f>
        <v>400</v>
      </c>
    </row>
    <row r="35" spans="2:7" ht="16.5" customHeight="1">
      <c r="B35" t="s">
        <v>72</v>
      </c>
      <c r="C35" t="s">
        <v>27</v>
      </c>
      <c r="D35" s="3">
        <v>100</v>
      </c>
      <c r="E35" s="3">
        <v>100</v>
      </c>
      <c r="F35" s="3">
        <f>BudgetDetails[[#This Row],[Projected Cost]]-BudgetDetails[[#This Row],[Actual Cost]]</f>
        <v>0</v>
      </c>
      <c r="G35" s="2">
        <f>BudgetDetails[[#This Row],[Actual Cost]]</f>
        <v>100</v>
      </c>
    </row>
    <row r="36" spans="2:7" ht="16.5" customHeight="1">
      <c r="B36" t="s">
        <v>73</v>
      </c>
      <c r="C36" t="s">
        <v>28</v>
      </c>
      <c r="D36" s="3">
        <v>200</v>
      </c>
      <c r="E36" s="3">
        <v>200</v>
      </c>
      <c r="F36" s="3">
        <f>BudgetDetails[[#This Row],[Projected Cost]]-BudgetDetails[[#This Row],[Actual Cost]]</f>
        <v>0</v>
      </c>
      <c r="G36" s="2">
        <f>BudgetDetails[[#This Row],[Actual Cost]]</f>
        <v>200</v>
      </c>
    </row>
    <row r="37" spans="2:7" ht="16.5" customHeight="1">
      <c r="B37" t="s">
        <v>74</v>
      </c>
      <c r="C37" t="s">
        <v>28</v>
      </c>
      <c r="D37" s="3"/>
      <c r="E37" s="3"/>
      <c r="F37" s="3">
        <f>BudgetDetails[[#This Row],[Projected Cost]]-BudgetDetails[[#This Row],[Actual Cost]]</f>
        <v>0</v>
      </c>
      <c r="G37" s="2">
        <f>BudgetDetails[[#This Row],[Actual Cost]]</f>
        <v>0</v>
      </c>
    </row>
    <row r="38" spans="2:7" ht="16.5" customHeight="1">
      <c r="B38" t="s">
        <v>75</v>
      </c>
      <c r="C38" t="s">
        <v>28</v>
      </c>
      <c r="D38" s="3"/>
      <c r="E38" s="3"/>
      <c r="F38" s="3">
        <f>BudgetDetails[[#This Row],[Projected Cost]]-BudgetDetails[[#This Row],[Actual Cost]]</f>
        <v>0</v>
      </c>
      <c r="G38" s="2">
        <f>BudgetDetails[[#This Row],[Actual Cost]]</f>
        <v>0</v>
      </c>
    </row>
    <row r="39" spans="2:7" ht="16.5" customHeight="1">
      <c r="B39" t="s">
        <v>76</v>
      </c>
      <c r="C39" t="s">
        <v>28</v>
      </c>
      <c r="D39" s="3"/>
      <c r="E39" s="3"/>
      <c r="F39" s="3">
        <f>BudgetDetails[[#This Row],[Projected Cost]]-BudgetDetails[[#This Row],[Actual Cost]]</f>
        <v>0</v>
      </c>
      <c r="G39" s="2">
        <f>BudgetDetails[[#This Row],[Actual Cost]]</f>
        <v>0</v>
      </c>
    </row>
    <row r="40" spans="2:7" ht="16.5" customHeight="1">
      <c r="B40" t="s">
        <v>77</v>
      </c>
      <c r="C40" t="s">
        <v>28</v>
      </c>
      <c r="D40" s="3"/>
      <c r="E40" s="3"/>
      <c r="F40" s="3">
        <f>BudgetDetails[[#This Row],[Projected Cost]]-BudgetDetails[[#This Row],[Actual Cost]]</f>
        <v>0</v>
      </c>
      <c r="G40" s="2">
        <f>BudgetDetails[[#This Row],[Actual Cost]]</f>
        <v>0</v>
      </c>
    </row>
    <row r="41" spans="2:7" ht="16.5" customHeight="1">
      <c r="B41" t="s">
        <v>78</v>
      </c>
      <c r="C41" t="s">
        <v>29</v>
      </c>
      <c r="D41" s="3">
        <v>150</v>
      </c>
      <c r="E41" s="3">
        <v>140</v>
      </c>
      <c r="F41" s="3">
        <f>BudgetDetails[[#This Row],[Projected Cost]]-BudgetDetails[[#This Row],[Actual Cost]]</f>
        <v>10</v>
      </c>
      <c r="G41" s="2">
        <f>BudgetDetails[[#This Row],[Actual Cost]]</f>
        <v>140</v>
      </c>
    </row>
    <row r="42" spans="2:7" ht="16.5" customHeight="1">
      <c r="B42" t="s">
        <v>79</v>
      </c>
      <c r="C42" t="s">
        <v>29</v>
      </c>
      <c r="D42" s="3"/>
      <c r="E42" s="3"/>
      <c r="F42" s="3">
        <f>BudgetDetails[[#This Row],[Projected Cost]]-BudgetDetails[[#This Row],[Actual Cost]]</f>
        <v>0</v>
      </c>
      <c r="G42" s="2">
        <f>BudgetDetails[[#This Row],[Actual Cost]]</f>
        <v>0</v>
      </c>
    </row>
    <row r="43" spans="2:7" ht="16.5" customHeight="1">
      <c r="B43" t="s">
        <v>80</v>
      </c>
      <c r="C43" t="s">
        <v>29</v>
      </c>
      <c r="D43" s="3"/>
      <c r="E43" s="3"/>
      <c r="F43" s="3">
        <f>BudgetDetails[[#This Row],[Projected Cost]]-BudgetDetails[[#This Row],[Actual Cost]]</f>
        <v>0</v>
      </c>
      <c r="G43" s="2">
        <f>BudgetDetails[[#This Row],[Actual Cost]]</f>
        <v>0</v>
      </c>
    </row>
    <row r="44" spans="2:7" ht="16.5" customHeight="1">
      <c r="B44" t="s">
        <v>81</v>
      </c>
      <c r="C44" t="s">
        <v>29</v>
      </c>
      <c r="D44" s="3"/>
      <c r="E44" s="3"/>
      <c r="F44" s="3">
        <f>BudgetDetails[[#This Row],[Projected Cost]]-BudgetDetails[[#This Row],[Actual Cost]]</f>
        <v>0</v>
      </c>
      <c r="G44" s="2">
        <f>BudgetDetails[[#This Row],[Actual Cost]]</f>
        <v>0</v>
      </c>
    </row>
    <row r="45" spans="2:7" ht="16.5" customHeight="1">
      <c r="B45" t="s">
        <v>41</v>
      </c>
      <c r="C45" t="s">
        <v>29</v>
      </c>
      <c r="D45" s="3"/>
      <c r="E45" s="3"/>
      <c r="F45" s="3">
        <f>BudgetDetails[[#This Row],[Projected Cost]]-BudgetDetails[[#This Row],[Actual Cost]]</f>
        <v>0</v>
      </c>
      <c r="G45" s="2">
        <f>BudgetDetails[[#This Row],[Actual Cost]]</f>
        <v>0</v>
      </c>
    </row>
    <row r="46" spans="2:7" ht="16.5" customHeight="1">
      <c r="B46" t="s">
        <v>24</v>
      </c>
      <c r="C46" t="s">
        <v>30</v>
      </c>
      <c r="D46" s="3">
        <v>150</v>
      </c>
      <c r="E46" s="3">
        <v>75</v>
      </c>
      <c r="F46" s="3">
        <f>BudgetDetails[[#This Row],[Projected Cost]]-BudgetDetails[[#This Row],[Actual Cost]]</f>
        <v>75</v>
      </c>
      <c r="G46" s="2">
        <f>BudgetDetails[[#This Row],[Actual Cost]]</f>
        <v>75</v>
      </c>
    </row>
    <row r="47" spans="2:7" ht="16.5" customHeight="1">
      <c r="B47" t="s">
        <v>82</v>
      </c>
      <c r="C47" t="s">
        <v>30</v>
      </c>
      <c r="D47" s="3">
        <v>20</v>
      </c>
      <c r="E47" s="3">
        <v>25</v>
      </c>
      <c r="F47" s="3">
        <f>BudgetDetails[[#This Row],[Projected Cost]]-BudgetDetails[[#This Row],[Actual Cost]]</f>
        <v>-5</v>
      </c>
      <c r="G47" s="2">
        <f>BudgetDetails[[#This Row],[Actual Cost]]</f>
        <v>25</v>
      </c>
    </row>
    <row r="48" spans="2:7" ht="16.5" customHeight="1">
      <c r="B48" t="s">
        <v>41</v>
      </c>
      <c r="C48" t="s">
        <v>30</v>
      </c>
      <c r="D48" s="3"/>
      <c r="E48" s="3"/>
      <c r="F48" s="3">
        <f>BudgetDetails[[#This Row],[Projected Cost]]-BudgetDetails[[#This Row],[Actual Cost]]</f>
        <v>0</v>
      </c>
      <c r="G48" s="2">
        <f>BudgetDetails[[#This Row],[Actual Cost]]</f>
        <v>0</v>
      </c>
    </row>
    <row r="49" spans="2:7" ht="16.5" customHeight="1">
      <c r="B49" t="s">
        <v>83</v>
      </c>
      <c r="C49" t="s">
        <v>30</v>
      </c>
      <c r="D49" s="3"/>
      <c r="E49" s="3"/>
      <c r="F49" s="3">
        <f>BudgetDetails[[#This Row],[Projected Cost]]-BudgetDetails[[#This Row],[Actual Cost]]</f>
        <v>0</v>
      </c>
      <c r="G49" s="2">
        <f>BudgetDetails[[#This Row],[Actual Cost]]</f>
        <v>0</v>
      </c>
    </row>
    <row r="50" spans="2:7" ht="16.5" customHeight="1">
      <c r="B50" t="s">
        <v>84</v>
      </c>
      <c r="C50" t="s">
        <v>31</v>
      </c>
      <c r="D50" s="3">
        <v>200</v>
      </c>
      <c r="E50" s="3">
        <v>200</v>
      </c>
      <c r="F50" s="3">
        <f>BudgetDetails[[#This Row],[Projected Cost]]-BudgetDetails[[#This Row],[Actual Cost]]</f>
        <v>0</v>
      </c>
      <c r="G50" s="2">
        <f>BudgetDetails[[#This Row],[Actual Cost]]</f>
        <v>200</v>
      </c>
    </row>
    <row r="51" spans="2:7" ht="16.5" customHeight="1">
      <c r="B51" t="s">
        <v>85</v>
      </c>
      <c r="C51" t="s">
        <v>31</v>
      </c>
      <c r="D51" s="3"/>
      <c r="E51" s="3"/>
      <c r="F51" s="3">
        <f>BudgetDetails[[#This Row],[Projected Cost]]-BudgetDetails[[#This Row],[Actual Cost]]</f>
        <v>0</v>
      </c>
      <c r="G51" s="2">
        <f>BudgetDetails[[#This Row],[Actual Cost]]</f>
        <v>0</v>
      </c>
    </row>
    <row r="52" spans="2:7" ht="16.5" customHeight="1">
      <c r="B52" t="s">
        <v>86</v>
      </c>
      <c r="C52" t="s">
        <v>32</v>
      </c>
      <c r="D52" s="3">
        <v>300</v>
      </c>
      <c r="E52" s="3">
        <v>300</v>
      </c>
      <c r="F52" s="3">
        <f>BudgetDetails[[#This Row],[Projected Cost]]-BudgetDetails[[#This Row],[Actual Cost]]</f>
        <v>0</v>
      </c>
      <c r="G52" s="2">
        <f>BudgetDetails[[#This Row],[Actual Cost]]</f>
        <v>300</v>
      </c>
    </row>
    <row r="53" spans="2:7" ht="16.5" customHeight="1">
      <c r="B53" t="s">
        <v>87</v>
      </c>
      <c r="C53" t="s">
        <v>32</v>
      </c>
      <c r="D53" s="3"/>
      <c r="E53" s="3"/>
      <c r="F53" s="3">
        <f>BudgetDetails[[#This Row],[Projected Cost]]-BudgetDetails[[#This Row],[Actual Cost]]</f>
        <v>0</v>
      </c>
      <c r="G53" s="2">
        <f>BudgetDetails[[#This Row],[Actual Cost]]</f>
        <v>0</v>
      </c>
    </row>
    <row r="54" spans="2:7" ht="16.5" customHeight="1">
      <c r="B54" t="s">
        <v>88</v>
      </c>
      <c r="C54" t="s">
        <v>32</v>
      </c>
      <c r="D54" s="3"/>
      <c r="E54" s="3"/>
      <c r="F54" s="3">
        <f>BudgetDetails[[#This Row],[Projected Cost]]-BudgetDetails[[#This Row],[Actual Cost]]</f>
        <v>0</v>
      </c>
      <c r="G54" s="2">
        <f>BudgetDetails[[#This Row],[Actual Cost]]</f>
        <v>0</v>
      </c>
    </row>
    <row r="55" spans="2:7" ht="16.5" customHeight="1">
      <c r="B55" t="s">
        <v>89</v>
      </c>
      <c r="C55" t="s">
        <v>33</v>
      </c>
      <c r="D55" s="3">
        <v>100</v>
      </c>
      <c r="E55" s="3">
        <v>150</v>
      </c>
      <c r="F55" s="3">
        <f>BudgetDetails[[#This Row],[Projected Cost]]-BudgetDetails[[#This Row],[Actual Cost]]</f>
        <v>-50</v>
      </c>
      <c r="G55" s="2">
        <f>BudgetDetails[[#This Row],[Actual Cost]]</f>
        <v>150</v>
      </c>
    </row>
    <row r="56" spans="2:7" ht="16.5" customHeight="1">
      <c r="B56" t="s">
        <v>90</v>
      </c>
      <c r="C56" t="s">
        <v>33</v>
      </c>
      <c r="D56" s="3">
        <v>450</v>
      </c>
      <c r="E56" s="3">
        <v>400</v>
      </c>
      <c r="F56" s="3">
        <f>BudgetDetails[[#This Row],[Projected Cost]]-BudgetDetails[[#This Row],[Actual Cost]]</f>
        <v>50</v>
      </c>
      <c r="G56" s="2">
        <f>BudgetDetails[[#This Row],[Actual Cost]]</f>
        <v>400</v>
      </c>
    </row>
    <row r="57" spans="2:7" ht="16.5" customHeight="1">
      <c r="B57" t="s">
        <v>27</v>
      </c>
      <c r="C57" t="s">
        <v>33</v>
      </c>
      <c r="D57" s="3">
        <v>300</v>
      </c>
      <c r="E57" s="3">
        <v>300</v>
      </c>
      <c r="F57" s="3">
        <f>BudgetDetails[[#This Row],[Projected Cost]]-BudgetDetails[[#This Row],[Actual Cost]]</f>
        <v>0</v>
      </c>
      <c r="G57" s="2">
        <f>BudgetDetails[[#This Row],[Actual Cost]]</f>
        <v>300</v>
      </c>
    </row>
    <row r="58" spans="2:7" ht="16.5" customHeight="1">
      <c r="B58" t="s">
        <v>91</v>
      </c>
      <c r="C58" t="s">
        <v>33</v>
      </c>
      <c r="D58" s="3">
        <v>25</v>
      </c>
      <c r="E58" s="3">
        <v>25</v>
      </c>
      <c r="F58" s="3">
        <f>BudgetDetails[[#This Row],[Projected Cost]]-BudgetDetails[[#This Row],[Actual Cost]]</f>
        <v>0</v>
      </c>
      <c r="G58" s="2">
        <f>BudgetDetails[[#This Row],[Actual Cost]]</f>
        <v>25</v>
      </c>
    </row>
    <row r="59" spans="2:7" ht="16.5" customHeight="1">
      <c r="B59" t="s">
        <v>61</v>
      </c>
      <c r="C59" t="s">
        <v>33</v>
      </c>
      <c r="D59" s="3">
        <v>100</v>
      </c>
      <c r="E59" s="3">
        <v>50</v>
      </c>
      <c r="F59" s="3">
        <f>BudgetDetails[[#This Row],[Projected Cost]]-BudgetDetails[[#This Row],[Actual Cost]]</f>
        <v>50</v>
      </c>
      <c r="G59" s="2">
        <f>BudgetDetails[[#This Row],[Actual Cost]]</f>
        <v>50</v>
      </c>
    </row>
    <row r="60" spans="2:7" ht="16.5" customHeight="1">
      <c r="B60" t="s">
        <v>92</v>
      </c>
      <c r="C60" t="s">
        <v>33</v>
      </c>
      <c r="D60" s="3"/>
      <c r="E60" s="3"/>
      <c r="F60" s="3">
        <f>BudgetDetails[[#This Row],[Projected Cost]]-BudgetDetails[[#This Row],[Actual Cost]]</f>
        <v>0</v>
      </c>
      <c r="G60" s="2">
        <f>BudgetDetails[[#This Row],[Actual Cost]]</f>
        <v>0</v>
      </c>
    </row>
    <row r="61" spans="2:7" ht="16.5" customHeight="1">
      <c r="B61" t="s">
        <v>93</v>
      </c>
      <c r="C61" t="s">
        <v>33</v>
      </c>
      <c r="D61" s="3">
        <v>450</v>
      </c>
      <c r="E61" s="3">
        <v>450</v>
      </c>
      <c r="F61" s="3">
        <f>BudgetDetails[[#This Row],[Projected Cost]]-BudgetDetails[[#This Row],[Actual Cost]]</f>
        <v>0</v>
      </c>
      <c r="G61" s="2">
        <f>BudgetDetails[[#This Row],[Actual Cost]]</f>
        <v>450</v>
      </c>
    </row>
    <row r="62" spans="2:7" ht="16.5" customHeight="1">
      <c r="B62" t="s">
        <v>94</v>
      </c>
      <c r="D62" s="3">
        <f>SUBTOTAL(109,BudgetDetails[Projected Cost])</f>
        <v>7915</v>
      </c>
      <c r="E62" s="3">
        <f>SUBTOTAL(109,BudgetDetails[Actual Cost])</f>
        <v>7860</v>
      </c>
      <c r="F62" s="3">
        <f>SUBTOTAL(109,BudgetDetails[Difference])</f>
        <v>55</v>
      </c>
      <c r="G62" s="2"/>
    </row>
    <row r="63" spans="2:7" ht="16.5" customHeight="1"/>
    <row r="64" spans="2:7"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9" priority="15">
      <formula>F3&lt;0</formula>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C3:C61" xr:uid="{00000000-0002-0000-0100-000000000000}">
      <formula1>BudgetCategory</formula1>
    </dataValidation>
  </dataValidations>
  <pageMargins left="0.5" right="0.5" top="0.75" bottom="0.75" header="0.3" footer="0.3"/>
  <pageSetup scale="7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B1:E15"/>
  <sheetViews>
    <sheetView showGridLines="0" workbookViewId="0" xr3:uid="{842E5F09-E766-5B8D-85AF-A39847EA96FD}"/>
  </sheetViews>
  <sheetFormatPr defaultColWidth="8.875" defaultRowHeight="12.95"/>
  <cols>
    <col min="1" max="1" width="2" customWidth="1"/>
    <col min="2" max="2" width="20" customWidth="1"/>
    <col min="3" max="3" width="13.625" customWidth="1"/>
    <col min="4" max="4" width="4.625" customWidth="1"/>
    <col min="5" max="5" width="30" customWidth="1"/>
  </cols>
  <sheetData>
    <row r="1" spans="2:5" ht="23.25" customHeight="1">
      <c r="B1" s="36" t="s">
        <v>95</v>
      </c>
      <c r="E1" s="36" t="s">
        <v>96</v>
      </c>
    </row>
    <row r="2" spans="2:5">
      <c r="B2" s="45" t="s">
        <v>15</v>
      </c>
      <c r="C2" s="4" t="s">
        <v>97</v>
      </c>
      <c r="E2" s="4" t="s">
        <v>98</v>
      </c>
    </row>
    <row r="3" spans="2:5" ht="16.5" customHeight="1">
      <c r="B3" s="1" t="s">
        <v>20</v>
      </c>
      <c r="C3">
        <v>140</v>
      </c>
      <c r="E3" t="s">
        <v>20</v>
      </c>
    </row>
    <row r="4" spans="2:5" ht="16.5" customHeight="1">
      <c r="B4" s="1" t="s">
        <v>22</v>
      </c>
      <c r="C4">
        <v>358</v>
      </c>
      <c r="E4" t="s">
        <v>22</v>
      </c>
    </row>
    <row r="5" spans="2:5" ht="16.5" customHeight="1">
      <c r="B5" s="1" t="s">
        <v>24</v>
      </c>
      <c r="C5">
        <v>1320</v>
      </c>
      <c r="E5" t="s">
        <v>24</v>
      </c>
    </row>
    <row r="6" spans="2:5" ht="16.5" customHeight="1">
      <c r="B6" s="1" t="s">
        <v>25</v>
      </c>
      <c r="C6">
        <v>125</v>
      </c>
      <c r="E6" t="s">
        <v>25</v>
      </c>
    </row>
    <row r="7" spans="2:5" ht="16.5" customHeight="1">
      <c r="B7" s="1" t="s">
        <v>26</v>
      </c>
      <c r="C7">
        <v>2702</v>
      </c>
      <c r="E7" t="s">
        <v>26</v>
      </c>
    </row>
    <row r="8" spans="2:5" ht="16.5" customHeight="1">
      <c r="B8" s="1" t="s">
        <v>27</v>
      </c>
      <c r="C8">
        <v>900</v>
      </c>
      <c r="E8" t="s">
        <v>27</v>
      </c>
    </row>
    <row r="9" spans="2:5" ht="16.5" customHeight="1">
      <c r="B9" s="1" t="s">
        <v>28</v>
      </c>
      <c r="C9">
        <v>200</v>
      </c>
      <c r="E9" t="s">
        <v>28</v>
      </c>
    </row>
    <row r="10" spans="2:5" ht="16.5" customHeight="1">
      <c r="B10" s="1" t="s">
        <v>29</v>
      </c>
      <c r="C10">
        <v>140</v>
      </c>
      <c r="E10" t="s">
        <v>29</v>
      </c>
    </row>
    <row r="11" spans="2:5" ht="16.5" customHeight="1">
      <c r="B11" s="1" t="s">
        <v>30</v>
      </c>
      <c r="C11">
        <v>100</v>
      </c>
      <c r="E11" t="s">
        <v>30</v>
      </c>
    </row>
    <row r="12" spans="2:5" ht="16.5" customHeight="1">
      <c r="B12" s="1" t="s">
        <v>31</v>
      </c>
      <c r="C12">
        <v>200</v>
      </c>
      <c r="E12" t="s">
        <v>31</v>
      </c>
    </row>
    <row r="13" spans="2:5" ht="16.5" customHeight="1">
      <c r="B13" s="1" t="s">
        <v>32</v>
      </c>
      <c r="C13">
        <v>300</v>
      </c>
      <c r="E13" t="s">
        <v>32</v>
      </c>
    </row>
    <row r="14" spans="2:5" ht="16.5" customHeight="1">
      <c r="B14" s="1" t="s">
        <v>33</v>
      </c>
      <c r="C14">
        <v>1375</v>
      </c>
      <c r="E14" t="s">
        <v>33</v>
      </c>
    </row>
    <row r="15" spans="2:5" ht="16.5" customHeight="1">
      <c r="B15" s="1" t="s">
        <v>34</v>
      </c>
      <c r="C15">
        <v>7860</v>
      </c>
    </row>
  </sheetData>
  <pageMargins left="0.7" right="0.7" top="0.75" bottom="0.75" header="0.3" footer="0.3"/>
  <pageSetup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4873beb7-5857-4685-be1f-d57550cc96cc" xsi:nil="true"/>
    <ApprovalStatus xmlns="4873beb7-5857-4685-be1f-d57550cc96cc">InProgress</ApprovalStatus>
    <MarketSpecific xmlns="4873beb7-5857-4685-be1f-d57550cc96cc">false</MarketSpecific>
    <LocPublishedLinkedAssetsLookup xmlns="4873beb7-5857-4685-be1f-d57550cc96cc" xsi:nil="true"/>
    <LocLastLocAttemptVersionTypeLookup xmlns="4873beb7-5857-4685-be1f-d57550cc96cc" xsi:nil="true"/>
    <LocComments xmlns="4873beb7-5857-4685-be1f-d57550cc96cc" xsi:nil="true"/>
    <ThumbnailAssetId xmlns="4873beb7-5857-4685-be1f-d57550cc96cc" xsi:nil="true"/>
    <PrimaryImageGen xmlns="4873beb7-5857-4685-be1f-d57550cc96cc">true</PrimaryImageGen>
    <LegacyData xmlns="4873beb7-5857-4685-be1f-d57550cc96cc" xsi:nil="true"/>
    <LocNewPublishedVersionLookup xmlns="4873beb7-5857-4685-be1f-d57550cc96cc" xsi:nil="true"/>
    <BlockPublish xmlns="4873beb7-5857-4685-be1f-d57550cc96cc">false</BlockPublish>
    <BusinessGroup xmlns="4873beb7-5857-4685-be1f-d57550cc96cc" xsi:nil="true"/>
    <TPFriendlyName xmlns="4873beb7-5857-4685-be1f-d57550cc96cc" xsi:nil="true"/>
    <NumericId xmlns="4873beb7-5857-4685-be1f-d57550cc96cc" xsi:nil="true"/>
    <LocOverallPublishStatusLookup xmlns="4873beb7-5857-4685-be1f-d57550cc96cc" xsi:nil="true"/>
    <LocRecommendedHandoff xmlns="4873beb7-5857-4685-be1f-d57550cc96cc">FY12HOOct</LocRecommendedHandoff>
    <APEditor xmlns="4873beb7-5857-4685-be1f-d57550cc96cc">
      <UserInfo>
        <DisplayName/>
        <AccountId xsi:nil="true"/>
        <AccountType/>
      </UserInfo>
    </APEditor>
    <SourceTitle xmlns="4873beb7-5857-4685-be1f-d57550cc96cc" xsi:nil="true"/>
    <OpenTemplate xmlns="4873beb7-5857-4685-be1f-d57550cc96cc">true</OpenTemplate>
    <LocOverallLocStatusLookup xmlns="4873beb7-5857-4685-be1f-d57550cc96cc" xsi:nil="true"/>
    <UALocComments xmlns="4873beb7-5857-4685-be1f-d57550cc96cc" xsi:nil="true"/>
    <IntlLangReviewDate xmlns="4873beb7-5857-4685-be1f-d57550cc96cc" xsi:nil="true"/>
    <PublishStatusLookup xmlns="4873beb7-5857-4685-be1f-d57550cc96cc">
      <Value>1162695</Value>
      <Value>1283747</Value>
    </PublishStatusLookup>
    <ParentAssetId xmlns="4873beb7-5857-4685-be1f-d57550cc96cc" xsi:nil="true"/>
    <LastPublishResultLookup xmlns="4873beb7-5857-4685-be1f-d57550cc96cc"/>
    <FeatureTagsTaxHTField0 xmlns="4873beb7-5857-4685-be1f-d57550cc96cc">
      <Terms xmlns="http://schemas.microsoft.com/office/infopath/2007/PartnerControls"/>
    </FeatureTagsTaxHTField0>
    <MachineTranslated xmlns="4873beb7-5857-4685-be1f-d57550cc96cc">false</MachineTranslated>
    <Providers xmlns="4873beb7-5857-4685-be1f-d57550cc96cc" xsi:nil="true"/>
    <OriginalSourceMarket xmlns="4873beb7-5857-4685-be1f-d57550cc96cc" xsi:nil="true"/>
    <APDescription xmlns="4873beb7-5857-4685-be1f-d57550cc96cc" xsi:nil="true"/>
    <ClipArtFilename xmlns="4873beb7-5857-4685-be1f-d57550cc96cc" xsi:nil="true"/>
    <ContentItem xmlns="4873beb7-5857-4685-be1f-d57550cc96cc" xsi:nil="true"/>
    <TPInstallLocation xmlns="4873beb7-5857-4685-be1f-d57550cc96cc" xsi:nil="true"/>
    <PublishTargets xmlns="4873beb7-5857-4685-be1f-d57550cc96cc">OfficeOnline</PublishTargets>
    <TimesCloned xmlns="4873beb7-5857-4685-be1f-d57550cc96cc" xsi:nil="true"/>
    <AssetStart xmlns="4873beb7-5857-4685-be1f-d57550cc96cc">2011-03-22T06:23:00+00:00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TemplateStatus xmlns="4873beb7-5857-4685-be1f-d57550cc96cc" xsi:nil="true"/>
    <Downloads xmlns="4873beb7-5857-4685-be1f-d57550cc96cc">0</Downloads>
    <OOCacheId xmlns="4873beb7-5857-4685-be1f-d57550cc96cc" xsi:nil="true"/>
    <IsDeleted xmlns="4873beb7-5857-4685-be1f-d57550cc96cc">false</IsDeleted>
    <AssetExpire xmlns="4873beb7-5857-4685-be1f-d57550cc96cc">2029-05-12T07:00:00+00:00</AssetExpire>
    <DSATActionTaken xmlns="4873beb7-5857-4685-be1f-d57550cc96cc" xsi:nil="true"/>
    <CSXSubmissionMarket xmlns="4873beb7-5857-4685-be1f-d57550cc96cc" xsi:nil="true"/>
    <LocPublishedDependentAssetsLookup xmlns="4873beb7-5857-4685-be1f-d57550cc96cc" xsi:nil="true"/>
    <TPExecutable xmlns="4873beb7-5857-4685-be1f-d57550cc96cc" xsi:nil="true"/>
    <EditorialTags xmlns="4873beb7-5857-4685-be1f-d57550cc96cc" xsi:nil="true"/>
    <SubmitterId xmlns="4873beb7-5857-4685-be1f-d57550cc96cc" xsi:nil="true"/>
    <ApprovalLog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Milestone xmlns="4873beb7-5857-4685-be1f-d57550cc96cc" xsi:nil="true"/>
    <OriginAsset xmlns="4873beb7-5857-4685-be1f-d57550cc96cc" xsi:nil="true"/>
    <TPComponent xmlns="4873beb7-5857-4685-be1f-d57550cc96cc" xsi:nil="true"/>
    <RecommendationsModifier xmlns="4873beb7-5857-4685-be1f-d57550cc96cc" xsi:nil="true"/>
    <AssetId xmlns="4873beb7-5857-4685-be1f-d57550cc96cc">TP102601456</AssetId>
    <IntlLocPriority xmlns="4873beb7-5857-4685-be1f-d57550cc96cc" xsi:nil="true"/>
    <PolicheckWords xmlns="4873beb7-5857-4685-be1f-d57550cc96cc" xsi:nil="true"/>
    <TPLaunchHelpLink xmlns="4873beb7-5857-4685-be1f-d57550cc96cc" xsi:nil="true"/>
    <TPApplication xmlns="4873beb7-5857-4685-be1f-d57550cc96cc" xsi:nil="true"/>
    <PlannedPubDate xmlns="4873beb7-5857-4685-be1f-d57550cc96cc" xsi:nil="true"/>
    <HandoffToMSDN xmlns="4873beb7-5857-4685-be1f-d57550cc96cc" xsi:nil="true"/>
    <IntlLangReviewer xmlns="4873beb7-5857-4685-be1f-d57550cc96cc" xsi:nil="true"/>
    <CrawlForDependencies xmlns="4873beb7-5857-4685-be1f-d57550cc96cc">false</CrawlForDependencies>
    <TrustLevel xmlns="4873beb7-5857-4685-be1f-d57550cc96cc">1 Microsoft Managed Content</TrustLevel>
    <LocLastLocAttemptVersionLookup xmlns="4873beb7-5857-4685-be1f-d57550cc96cc">171217</LocLastLocAttemptVersionLookup>
    <LocProcessedForHandoffsLookup xmlns="4873beb7-5857-4685-be1f-d57550cc96cc" xsi:nil="true"/>
    <IsSearchable xmlns="4873beb7-5857-4685-be1f-d57550cc96cc">true</IsSearchable>
    <TemplateTemplateType xmlns="4873beb7-5857-4685-be1f-d57550cc96cc">Excel Spreadsheet Template</TemplateTemplateType>
    <TPNamespace xmlns="4873beb7-5857-4685-be1f-d57550cc96cc" xsi:nil="true"/>
    <CampaignTagsTaxHTField0 xmlns="4873beb7-5857-4685-be1f-d57550cc96cc">
      <Terms xmlns="http://schemas.microsoft.com/office/infopath/2007/PartnerControls"/>
    </CampaignTagsTaxHTField0>
    <LocOverallPreviewStatusLookup xmlns="4873beb7-5857-4685-be1f-d57550cc96cc" xsi:nil="true"/>
    <TaxCatchAll xmlns="4873beb7-5857-4685-be1f-d57550cc96cc"/>
    <Markets xmlns="4873beb7-5857-4685-be1f-d57550cc96cc"/>
    <UAProjectedTotalWords xmlns="4873beb7-5857-4685-be1f-d57550cc96cc" xsi:nil="true"/>
    <IntlLangReview xmlns="4873beb7-5857-4685-be1f-d57550cc96cc" xsi:nil="true"/>
    <OutputCachingOn xmlns="4873beb7-5857-4685-be1f-d57550cc96cc">false</OutputCachingOn>
    <AverageRating xmlns="4873beb7-5857-4685-be1f-d57550cc96cc" xsi:nil="true"/>
    <LocMarketGroupTiers2 xmlns="4873beb7-5857-4685-be1f-d57550cc96cc" xsi:nil="true"/>
    <APAuthor xmlns="4873beb7-5857-4685-be1f-d57550cc96cc">
      <UserInfo>
        <DisplayName>REDMOND\v-salaxm</DisplayName>
        <AccountId>2098</AccountId>
        <AccountType/>
      </UserInfo>
    </APAuthor>
    <TPCommandLine xmlns="4873beb7-5857-4685-be1f-d57550cc96cc" xsi:nil="true"/>
    <TPAppVersion xmlns="4873beb7-5857-4685-be1f-d57550cc96cc" xsi:nil="true"/>
    <LocManualTestRequired xmlns="4873beb7-5857-4685-be1f-d57550cc96cc">false</LocManualTestRequired>
    <EditorialStatus xmlns="4873beb7-5857-4685-be1f-d57550cc96cc" xsi:nil="true"/>
    <LastModifiedDateTime xmlns="4873beb7-5857-4685-be1f-d57550cc96cc" xsi:nil="true"/>
    <TPLaunchHelpLinkType xmlns="4873beb7-5857-4685-be1f-d57550cc96cc">Template</TPLaunchHelpLinkType>
    <LocProcessedForMarketsLookup xmlns="4873beb7-5857-4685-be1f-d57550cc96cc" xsi:nil="true"/>
    <ScenarioTagsTaxHTField0 xmlns="4873beb7-5857-4685-be1f-d57550cc96cc">
      <Terms xmlns="http://schemas.microsoft.com/office/infopath/2007/PartnerControls"/>
    </ScenarioTagsTaxHTField0>
    <OriginalRelease xmlns="4873beb7-5857-4685-be1f-d57550cc96cc">14</OriginalRelease>
    <LocalizationTagsTaxHTField0 xmlns="4873beb7-5857-4685-be1f-d57550cc96cc">
      <Terms xmlns="http://schemas.microsoft.com/office/infopath/2007/PartnerControls"/>
    </LocalizationTagsTaxHTField0>
    <UACurrentWords xmlns="4873beb7-5857-4685-be1f-d57550cc96cc" xsi:nil="true"/>
    <ArtSampleDocs xmlns="4873beb7-5857-4685-be1f-d57550cc96cc" xsi:nil="true"/>
    <UALocRecommendation xmlns="4873beb7-5857-4685-be1f-d57550cc96cc">Localize</UALocRecommendation>
    <Manager xmlns="4873beb7-5857-4685-be1f-d57550cc96cc" xsi:nil="true"/>
    <LocOverallHandbackStatusLookup xmlns="4873beb7-5857-4685-be1f-d57550cc96cc" xsi:nil="true"/>
    <ShowIn xmlns="4873beb7-5857-4685-be1f-d57550cc96cc">Show everywhere</ShowIn>
    <UANotes xmlns="4873beb7-5857-4685-be1f-d57550cc96cc" xsi:nil="true"/>
    <CSXHash xmlns="4873beb7-5857-4685-be1f-d57550cc96cc" xsi:nil="true"/>
    <VoteCount xmlns="4873beb7-5857-4685-be1f-d57550cc96cc" xsi:nil="true"/>
    <InternalTagsTaxHTField0 xmlns="4873beb7-5857-4685-be1f-d57550cc96cc">
      <Terms xmlns="http://schemas.microsoft.com/office/infopath/2007/PartnerControls"/>
    </InternalTagsTaxHTField0>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6538759-285B-4E2E-8B9A-9A9737FC2720}"/>
</file>

<file path=customXml/itemProps2.xml><?xml version="1.0" encoding="utf-8"?>
<ds:datastoreItem xmlns:ds="http://schemas.openxmlformats.org/officeDocument/2006/customXml" ds:itemID="{A2598B77-90E8-42E0-A02F-D28DC2429EEF}"/>
</file>

<file path=customXml/itemProps3.xml><?xml version="1.0" encoding="utf-8"?>
<ds:datastoreItem xmlns:ds="http://schemas.openxmlformats.org/officeDocument/2006/customXml" ds:itemID="{8BC8A990-FB19-464D-B13A-E9D37E4B02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Microsoft Office User</cp:lastModifiedBy>
  <cp:revision/>
  <dcterms:created xsi:type="dcterms:W3CDTF">2012-08-23T20:13:10Z</dcterms:created>
  <dcterms:modified xsi:type="dcterms:W3CDTF">2018-09-11T12:52:49Z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ies>
</file>